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firstSheet="3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1">#REF!</definedName>
    <definedName name="\A" localSheetId="10">#REF!</definedName>
    <definedName name="\A" localSheetId="9">#REF!</definedName>
    <definedName name="\A">#REF!</definedName>
    <definedName name="\L" localSheetId="11">#REF!</definedName>
    <definedName name="\L" localSheetId="10">#REF!</definedName>
    <definedName name="\L" localSheetId="9">#REF!</definedName>
    <definedName name="\L">#REF!</definedName>
    <definedName name="\P" localSheetId="11">#REF!</definedName>
    <definedName name="\P" localSheetId="10">#REF!</definedName>
    <definedName name="\P" localSheetId="9">#REF!</definedName>
    <definedName name="\P">#REF!</definedName>
    <definedName name="A_IMPRESIÓN_IM" localSheetId="11">#REF!</definedName>
    <definedName name="A_IMPRESIÓN_IM" localSheetId="10">#REF!</definedName>
    <definedName name="A_IMPRESIÓN_IM" localSheetId="9">#REF!</definedName>
    <definedName name="A_IMPRESIÓN_IM">#REF!</definedName>
    <definedName name="ADI" localSheetId="11">#REF!</definedName>
    <definedName name="ADI" localSheetId="10">#REF!</definedName>
    <definedName name="ADI" localSheetId="9">#REF!</definedName>
    <definedName name="ADI">#REF!</definedName>
    <definedName name="_xlnm.Print_Area" localSheetId="3">'ABRIL'!$A$2:$B$16</definedName>
    <definedName name="_xlnm.Print_Area" localSheetId="7">'AGOSTO'!$A$1:$B$15</definedName>
    <definedName name="_xlnm.Print_Area" localSheetId="11">'DICIEMBRE'!$A$1:$B$15</definedName>
    <definedName name="_xlnm.Print_Area" localSheetId="6">'JULIO'!$A$1:$B$15</definedName>
    <definedName name="_xlnm.Print_Area" localSheetId="5">'JUNIO'!$A$1:$B$15</definedName>
    <definedName name="_xlnm.Print_Area" localSheetId="2">'MARZO'!$A$2:$B$16</definedName>
    <definedName name="_xlnm.Print_Area" localSheetId="4">'MAYO'!$A$2:$B$16</definedName>
    <definedName name="_xlnm.Print_Area" localSheetId="10">'NOVIEMBRE'!$A$1:$B$15</definedName>
    <definedName name="_xlnm.Print_Area" localSheetId="9">'OCTUBRE'!$A$1:$B$15</definedName>
    <definedName name="_xlnm.Print_Area" localSheetId="8">'SEPTIEMBRE'!$A$1:$B$15</definedName>
    <definedName name="DAT" localSheetId="11">#REF!</definedName>
    <definedName name="DAT" localSheetId="10">#REF!</definedName>
    <definedName name="DAT" localSheetId="9">#REF!</definedName>
    <definedName name="DAT">#REF!</definedName>
    <definedName name="ERR" localSheetId="11">'[13]TARIF2002'!#REF!</definedName>
    <definedName name="ERR" localSheetId="10">'[13]TARIF2002'!#REF!</definedName>
    <definedName name="ERR" localSheetId="9">'[13]TARIF2002'!#REF!</definedName>
    <definedName name="ERR">'[1]TARIF2002'!#REF!</definedName>
    <definedName name="ERROR" localSheetId="11">#REF!</definedName>
    <definedName name="ERROR" localSheetId="10">#REF!</definedName>
    <definedName name="ERROR" localSheetId="9">#REF!</definedName>
    <definedName name="ERROR">#REF!</definedName>
    <definedName name="ERROR1" localSheetId="11">#REF!</definedName>
    <definedName name="ERROR1" localSheetId="10">#REF!</definedName>
    <definedName name="ERROR1" localSheetId="9">#REF!</definedName>
    <definedName name="ERROR1">#REF!</definedName>
    <definedName name="ERROR2" localSheetId="11">#REF!</definedName>
    <definedName name="ERROR2" localSheetId="10">#REF!</definedName>
    <definedName name="ERROR2" localSheetId="9">#REF!</definedName>
    <definedName name="ERROR2">#REF!</definedName>
    <definedName name="ERROR3" localSheetId="11">'[13]TARIF2002'!#REF!</definedName>
    <definedName name="ERROR3" localSheetId="10">'[13]TARIF2002'!#REF!</definedName>
    <definedName name="ERROR3" localSheetId="9">'[13]TARIF2002'!#REF!</definedName>
    <definedName name="ERROR3">'[1]TARIF2002'!#REF!</definedName>
    <definedName name="ERROR5" localSheetId="11">'[13]TARIF2002'!#REF!</definedName>
    <definedName name="ERROR5" localSheetId="10">'[13]TARIF2002'!#REF!</definedName>
    <definedName name="ERROR5" localSheetId="9">'[13]TARIF2002'!#REF!</definedName>
    <definedName name="ERROR5">'[1]TARIF2002'!#REF!</definedName>
    <definedName name="j" localSheetId="11">#REF!</definedName>
    <definedName name="j" localSheetId="10">#REF!</definedName>
    <definedName name="j" localSheetId="9">#REF!</definedName>
    <definedName name="j">#REF!</definedName>
    <definedName name="MATRIZRICS" localSheetId="11">'[17]RICS NUEVA HOJA DIARIA'!$A$1:$AB$42</definedName>
    <definedName name="MATRIZRICS" localSheetId="10">'[17]RICS NUEVA HOJA DIARIA'!$A$1:$AB$42</definedName>
    <definedName name="MATRIZRICS" localSheetId="9">'[17]RICS NUEVA HOJA DIARIA'!$A$1:$AB$42</definedName>
    <definedName name="MATRIZRICS">'[5]RICS NUEVA HOJA DIARIA'!$A$1:$AB$42</definedName>
    <definedName name="MES" localSheetId="11">#REF!</definedName>
    <definedName name="MES" localSheetId="10">#REF!</definedName>
    <definedName name="MES" localSheetId="9">#REF!</definedName>
    <definedName name="MES">#REF!</definedName>
    <definedName name="Q" localSheetId="11">'[15]TARIF2002'!#REF!</definedName>
    <definedName name="Q" localSheetId="10">'[15]TARIF2002'!#REF!</definedName>
    <definedName name="Q" localSheetId="9">'[15]TARIF2002'!#REF!</definedName>
    <definedName name="Q">'[3]TARIF2002'!#REF!</definedName>
    <definedName name="QE" localSheetId="11">'[13]TARIF2002'!#REF!</definedName>
    <definedName name="QE" localSheetId="10">'[13]TARIF2002'!#REF!</definedName>
    <definedName name="QE" localSheetId="9">'[13]TARIF2002'!#REF!</definedName>
    <definedName name="QE">'[1]TARIF2002'!#REF!</definedName>
    <definedName name="QE_TE" localSheetId="11">'[13]TARIF2002'!#REF!</definedName>
    <definedName name="QE_TE" localSheetId="10">'[13]TARIF2002'!#REF!</definedName>
    <definedName name="QE_TE" localSheetId="9">'[13]TARIF2002'!#REF!</definedName>
    <definedName name="QE_TE">'[1]TARIF2002'!#REF!</definedName>
    <definedName name="QI" localSheetId="11">'[13]TARIF2002'!#REF!</definedName>
    <definedName name="QI" localSheetId="10">'[13]TARIF2002'!#REF!</definedName>
    <definedName name="QI" localSheetId="9">'[13]TARIF2002'!#REF!</definedName>
    <definedName name="QI">'[1]TARIF2002'!#REF!</definedName>
    <definedName name="QI_TI" localSheetId="11">'[13]TARIF2002'!#REF!</definedName>
    <definedName name="QI_TI" localSheetId="10">'[13]TARIF2002'!#REF!</definedName>
    <definedName name="QI_TI" localSheetId="9">'[13]TARIF2002'!#REF!</definedName>
    <definedName name="QI_TI">'[1]TARIF2002'!#REF!</definedName>
    <definedName name="QN" localSheetId="11">'[13]TARIF2002'!#REF!</definedName>
    <definedName name="QN" localSheetId="10">'[13]TARIF2002'!#REF!</definedName>
    <definedName name="QN" localSheetId="9">'[13]TARIF2002'!#REF!</definedName>
    <definedName name="QN">'[1]TARIF2002'!#REF!</definedName>
    <definedName name="QN_QI" localSheetId="11">'[13]TARIF2002'!#REF!</definedName>
    <definedName name="QN_QI" localSheetId="10">'[13]TARIF2002'!#REF!</definedName>
    <definedName name="QN_QI" localSheetId="9">'[13]TARIF2002'!#REF!</definedName>
    <definedName name="QN_QI">'[1]TARIF2002'!#REF!</definedName>
    <definedName name="QNS" localSheetId="11">'[15]TARIF2002'!#REF!</definedName>
    <definedName name="QNS" localSheetId="10">'[15]TARIF2002'!#REF!</definedName>
    <definedName name="QNS" localSheetId="9">'[15]TARIF2002'!#REF!</definedName>
    <definedName name="QNS">'[3]TARIF2002'!#REF!</definedName>
    <definedName name="REG" localSheetId="11">#REF!</definedName>
    <definedName name="REG" localSheetId="10">#REF!</definedName>
    <definedName name="REG" localSheetId="9">#REF!</definedName>
    <definedName name="REG">#REF!</definedName>
    <definedName name="REGULAR" localSheetId="11">#REF!</definedName>
    <definedName name="REGULAR" localSheetId="10">#REF!</definedName>
    <definedName name="REGULAR" localSheetId="9">#REF!</definedName>
    <definedName name="REGULAR">#REF!</definedName>
    <definedName name="SOL" localSheetId="11">#REF!</definedName>
    <definedName name="SOL" localSheetId="10">#REF!</definedName>
    <definedName name="SOL" localSheetId="9">#REF!</definedName>
    <definedName name="SOL">#REF!</definedName>
    <definedName name="TE" localSheetId="11">'[13]TARIF2002'!#REF!</definedName>
    <definedName name="TE" localSheetId="10">'[13]TARIF2002'!#REF!</definedName>
    <definedName name="TE" localSheetId="9">'[13]TARIF2002'!#REF!</definedName>
    <definedName name="TE">'[1]TARIF2002'!#REF!</definedName>
    <definedName name="TI" localSheetId="11">'[13]TARIF2002'!#REF!</definedName>
    <definedName name="TI" localSheetId="10">'[13]TARIF2002'!#REF!</definedName>
    <definedName name="TI" localSheetId="9">'[13]TARIF2002'!#REF!</definedName>
    <definedName name="TI">'[1]TARIF2002'!#REF!</definedName>
    <definedName name="TITU" localSheetId="11">#REF!</definedName>
    <definedName name="TITU" localSheetId="10">#REF!</definedName>
    <definedName name="TITU" localSheetId="9">#REF!</definedName>
    <definedName name="TITU">#REF!</definedName>
    <definedName name="TOT" localSheetId="11">#REF!</definedName>
    <definedName name="TOT" localSheetId="10">#REF!</definedName>
    <definedName name="TOT" localSheetId="9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<sst xmlns="http://schemas.openxmlformats.org/spreadsheetml/2006/main" count="177" uniqueCount="23">
  <si>
    <t xml:space="preserve">ESTRUCTURA DE PRECIOS DE COMBUSTIBLES LIQUIDOS </t>
  </si>
  <si>
    <t>PARA GENERACIÓN ELÉCTRICA EN SAN ANDRÉS Y PROVIDENCIA</t>
  </si>
  <si>
    <t>$/Galón</t>
  </si>
  <si>
    <t>VIGENCIA:  0:00 horas 1 de ENERO de  2005.</t>
  </si>
  <si>
    <t>CONCEPTO</t>
  </si>
  <si>
    <t>VALOR</t>
  </si>
  <si>
    <t>Ingreso al Productor</t>
  </si>
  <si>
    <t>Margen Mayorista</t>
  </si>
  <si>
    <t>Transporte para entregas en Cartagena</t>
  </si>
  <si>
    <t>PRECIO EN CARTAGENA</t>
  </si>
  <si>
    <t>Manejo de Combustible- operación de muelle</t>
  </si>
  <si>
    <t>Cabotaje CTG - SAI</t>
  </si>
  <si>
    <t>PRECIO EN PLANTA DE ABASTO SAI</t>
  </si>
  <si>
    <t>Subsidio de Ecopetrol 40%</t>
  </si>
  <si>
    <t>Precio Final</t>
  </si>
  <si>
    <t>VIGENCIA:  0:00 horas 1 de FEBRERO de  2005.</t>
  </si>
  <si>
    <t>VIGENCIA:  0:00 horas 1 de MARZO de 2005.</t>
  </si>
  <si>
    <t>VIGENCIA:  0:00 horas 1 de ABRIL de 2005.</t>
  </si>
  <si>
    <t>VIGENCIA:  0:00 horas 1 de MAYO de 2005.</t>
  </si>
  <si>
    <t>VIGENCIA:  0:00 horas 1 de JUNIO de 2005.</t>
  </si>
  <si>
    <t>VIGENCIA:  0:00 horas 1 de JULIO de 2005.</t>
  </si>
  <si>
    <t>VIGENCIA:  0:00 horas 1 de AGOSTO de 2005.</t>
  </si>
  <si>
    <t>VIGENCIA:  0:00 horas 1 de SEPTIEMBRE de 2005.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</si>
</sst>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9" formatCode="General_)"/>
  </numFmts>
  <fonts count="4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sz val="7"/>
      <name val="Small Fonts"/>
      <family val="0"/>
    </font>
    <font>
      <b/>
      <sz val="8"/>
      <name val="Times New Roman"/>
      <family val="1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 locked="0"/>
    </xf>
    <xf numFmtId="0" fontId="40" fillId="31" borderId="0" applyNumberFormat="0" applyBorder="0" applyAlignment="0" applyProtection="0"/>
    <xf numFmtId="37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89" fontId="13" fillId="0" borderId="0">
      <alignment horizontal="left"/>
      <protection/>
    </xf>
    <xf numFmtId="38" fontId="14" fillId="0" borderId="0">
      <alignment/>
      <protection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9">
      <alignment/>
      <protection locked="0"/>
    </xf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17" fontId="1" fillId="33" borderId="10" xfId="0" applyNumberFormat="1" applyFont="1" applyFill="1" applyBorder="1" applyAlignment="1" applyProtection="1">
      <alignment horizontal="center" vertical="center"/>
      <protection hidden="1"/>
    </xf>
    <xf numFmtId="4" fontId="2" fillId="34" borderId="11" xfId="0" applyNumberFormat="1" applyFont="1" applyFill="1" applyBorder="1" applyAlignment="1" applyProtection="1">
      <alignment/>
      <protection hidden="1"/>
    </xf>
    <xf numFmtId="0" fontId="1" fillId="35" borderId="12" xfId="0" applyFont="1" applyFill="1" applyBorder="1" applyAlignment="1" applyProtection="1" quotePrefix="1">
      <alignment horizontal="left" vertical="center"/>
      <protection hidden="1"/>
    </xf>
    <xf numFmtId="4" fontId="1" fillId="35" borderId="1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 quotePrefix="1">
      <alignment horizontal="centerContinuous" vertical="center"/>
      <protection hidden="1"/>
    </xf>
    <xf numFmtId="0" fontId="1" fillId="34" borderId="0" xfId="0" applyFont="1" applyFill="1" applyAlignment="1" applyProtection="1">
      <alignment horizontal="centerContinuous" vertical="center"/>
      <protection hidden="1"/>
    </xf>
    <xf numFmtId="0" fontId="3" fillId="34" borderId="0" xfId="0" applyFont="1" applyFill="1" applyAlignment="1" applyProtection="1" quotePrefix="1">
      <alignment horizontal="left"/>
      <protection hidden="1"/>
    </xf>
    <xf numFmtId="9" fontId="1" fillId="34" borderId="0" xfId="72" applyFont="1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left"/>
      <protection hidden="1"/>
    </xf>
    <xf numFmtId="4" fontId="2" fillId="34" borderId="0" xfId="0" applyNumberFormat="1" applyFont="1" applyFill="1" applyAlignment="1" applyProtection="1">
      <alignment/>
      <protection hidden="1"/>
    </xf>
    <xf numFmtId="0" fontId="2" fillId="34" borderId="13" xfId="0" applyFont="1" applyFill="1" applyBorder="1" applyAlignment="1" applyProtection="1" quotePrefix="1">
      <alignment horizontal="left"/>
      <protection hidden="1"/>
    </xf>
    <xf numFmtId="0" fontId="1" fillId="34" borderId="13" xfId="0" applyFont="1" applyFill="1" applyBorder="1" applyAlignment="1" applyProtection="1" quotePrefix="1">
      <alignment horizontal="left"/>
      <protection hidden="1"/>
    </xf>
    <xf numFmtId="4" fontId="1" fillId="34" borderId="11" xfId="0" applyNumberFormat="1" applyFont="1" applyFill="1" applyBorder="1" applyAlignment="1" applyProtection="1">
      <alignment/>
      <protection hidden="1"/>
    </xf>
    <xf numFmtId="0" fontId="1" fillId="0" borderId="0" xfId="0" applyFont="1" applyAlignment="1" applyProtection="1" quotePrefix="1">
      <alignment horizontal="centerContinuous" vertical="center"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 quotePrefix="1">
      <alignment horizontal="left"/>
      <protection hidden="1"/>
    </xf>
    <xf numFmtId="9" fontId="1" fillId="0" borderId="0" xfId="72" applyFont="1" applyAlignment="1" applyProtection="1">
      <alignment horizontal="center"/>
      <protection hidden="1"/>
    </xf>
    <xf numFmtId="0" fontId="2" fillId="0" borderId="13" xfId="0" applyFont="1" applyBorder="1" applyAlignment="1" applyProtection="1" quotePrefix="1">
      <alignment horizontal="left"/>
      <protection hidden="1"/>
    </xf>
    <xf numFmtId="4" fontId="2" fillId="0" borderId="11" xfId="0" applyNumberFormat="1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 quotePrefix="1">
      <alignment horizontal="left"/>
      <protection hidden="1"/>
    </xf>
    <xf numFmtId="4" fontId="1" fillId="0" borderId="11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0" fontId="1" fillId="0" borderId="13" xfId="0" applyFont="1" applyBorder="1" applyAlignment="1" applyProtection="1" quotePrefix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tas" xfId="71"/>
    <cellStyle name="Percent" xfId="72"/>
    <cellStyle name="Priceheader" xfId="73"/>
    <cellStyle name="RM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JULIO%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AGOSTO%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SEPTIEMBRE%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precios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TARIFADISTANCI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precios20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OCTUBRE%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Constancita\HOJA%20DIARIA\HD%202003\Hoja%20Diaria%20Nuev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windows\TEMP\PreciosCombustiblesDIC-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NOVIEMBRE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TARIFADISTANCIA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DICIEMBRE%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PRECIOS%20SAP\Combustibles\PME-VPRECIOSCOMBUSTIBLESLIQUIDOS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nstancita\HOJA%20DIARIA\HD%202003\Hoja%20Diaria%20Nuev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reciosCombustiblesDIC-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UBLICACION%20DE%20PRECIOS\PRECIOS%20VIGENTES\PME-VPRECIOSCOMBUSTIBLESLIQUIDOSWE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MAYO%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2774\Mis%20documentos\PRECIOS\COMBUSTIBLES\PRECIOS%20JUNIO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JET A1"/>
      <sheetName val="JET LET-ARAUCA"/>
      <sheetName val="DIESEL MARINO"/>
      <sheetName val="ESTR. APL"/>
      <sheetName val="GRANDES CONSUMIDORES"/>
    </sheetNames>
    <sheetDataSet>
      <sheetData sheetId="0">
        <row r="7">
          <cell r="D7">
            <v>2139.06</v>
          </cell>
        </row>
        <row r="14">
          <cell r="D14">
            <v>186.6232</v>
          </cell>
        </row>
      </sheetData>
      <sheetData sheetId="1">
        <row r="7">
          <cell r="B7">
            <v>37.66</v>
          </cell>
        </row>
        <row r="12">
          <cell r="B12">
            <v>329.95313519999996</v>
          </cell>
        </row>
        <row r="13">
          <cell r="B13">
            <v>61.907399999999996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DIESEL MARINO"/>
      <sheetName val="ESTR. APL"/>
      <sheetName val="ESTR. ORITO"/>
      <sheetName val="GRANDES CONSUMIDORES"/>
    </sheetNames>
    <sheetDataSet>
      <sheetData sheetId="0">
        <row r="7">
          <cell r="D7">
            <v>2163.67</v>
          </cell>
        </row>
        <row r="14">
          <cell r="D14">
            <v>186.0216</v>
          </cell>
        </row>
      </sheetData>
      <sheetData sheetId="1">
        <row r="8">
          <cell r="B8">
            <v>37.66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DIESEL MARINO"/>
      <sheetName val="ESTR. APL"/>
      <sheetName val="ESTR. ORITO"/>
      <sheetName val="GRANDES CONSUMIDORES"/>
    </sheetNames>
    <sheetDataSet>
      <sheetData sheetId="0">
        <row r="7">
          <cell r="D7">
            <v>2207.17</v>
          </cell>
        </row>
        <row r="14">
          <cell r="D14">
            <v>184.55759999999998</v>
          </cell>
        </row>
      </sheetData>
      <sheetData sheetId="1">
        <row r="8">
          <cell r="B8">
            <v>37.66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JET A1"/>
      <sheetName val="JET LET-ARAUCA"/>
      <sheetName val="ESTR. ORITO"/>
      <sheetName val="DIESEL MARINO"/>
      <sheetName val="ESTR. APL"/>
      <sheetName val="GRANDES CONSUMIDORES"/>
    </sheetNames>
    <sheetDataSet>
      <sheetData sheetId="0">
        <row r="7">
          <cell r="D7">
            <v>2224.28</v>
          </cell>
        </row>
        <row r="14">
          <cell r="D14">
            <v>183.7168</v>
          </cell>
        </row>
      </sheetData>
      <sheetData sheetId="1">
        <row r="8">
          <cell r="B8">
            <v>37.66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  <sheetData sheetId="2">
        <row r="5">
          <cell r="A5" t="str">
            <v>VIGENCIA:  0:00 horas 1 de OCTUBRE de 2005.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GASOLINA OXIGENADA"/>
      <sheetName val="ESTR. SAN-ANDRES"/>
      <sheetName val="ESTR.APIAY"/>
      <sheetName val="ESTR. ORITO"/>
      <sheetName val="JET A1"/>
      <sheetName val="JET LETICIA"/>
      <sheetName val="DIESEL MARINO"/>
      <sheetName val="ESTR. APL"/>
      <sheetName val="GRANDES CONSUMIDORES"/>
    </sheetNames>
    <sheetDataSet>
      <sheetData sheetId="0">
        <row r="7">
          <cell r="D7">
            <v>2309.35</v>
          </cell>
        </row>
        <row r="14">
          <cell r="D14">
            <v>183.4984</v>
          </cell>
        </row>
      </sheetData>
      <sheetData sheetId="2">
        <row r="8">
          <cell r="B8">
            <v>37.66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  <sheetData sheetId="3">
        <row r="5">
          <cell r="A5" t="str">
            <v>VIGENCIA:  0:00 horas 1 de NOVIEMBRE de 2005.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GASOLINA OXIGENADA"/>
      <sheetName val="ESTR. SAN-ANDRES"/>
      <sheetName val="ESTR.APIAY"/>
      <sheetName val="ESTR. ORITO"/>
      <sheetName val="JET A1"/>
      <sheetName val="JET LETICIA"/>
      <sheetName val="ESTR. APL"/>
      <sheetName val="GRANDES CONSUMIDORES"/>
    </sheetNames>
    <sheetDataSet>
      <sheetData sheetId="0">
        <row r="7">
          <cell r="D7">
            <v>2352.38</v>
          </cell>
        </row>
        <row r="14">
          <cell r="D14">
            <v>182.46</v>
          </cell>
        </row>
      </sheetData>
      <sheetData sheetId="2">
        <row r="8">
          <cell r="B8">
            <v>37.66</v>
          </cell>
        </row>
        <row r="13">
          <cell r="B13">
            <v>329.95313519999996</v>
          </cell>
        </row>
        <row r="14">
          <cell r="B14">
            <v>61.907399999999996</v>
          </cell>
        </row>
      </sheetData>
      <sheetData sheetId="3">
        <row r="5">
          <cell r="A5" t="str">
            <v>VIGENCIA:  0:00 horas 1 de DICIEMBRE de 2005.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ESTR. APL"/>
      <sheetName val="GRANDES CONSUMIDORES"/>
    </sheetNames>
    <sheetDataSet>
      <sheetData sheetId="0">
        <row r="7">
          <cell r="D7">
            <v>2078.57</v>
          </cell>
        </row>
        <row r="14">
          <cell r="D14">
            <v>179.13</v>
          </cell>
        </row>
      </sheetData>
      <sheetData sheetId="1">
        <row r="9">
          <cell r="B9">
            <v>37.66</v>
          </cell>
        </row>
        <row r="14">
          <cell r="B14">
            <v>329.95313519999996</v>
          </cell>
        </row>
        <row r="15">
          <cell r="B15">
            <v>61.907399999999996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 CONSUMIDORES"/>
    </sheetNames>
    <sheetDataSet>
      <sheetData sheetId="0">
        <row r="7">
          <cell r="D7">
            <v>2104.01</v>
          </cell>
        </row>
        <row r="14">
          <cell r="D14">
            <v>179.77</v>
          </cell>
        </row>
      </sheetData>
      <sheetData sheetId="1">
        <row r="9">
          <cell r="B9">
            <v>37.66</v>
          </cell>
        </row>
        <row r="14">
          <cell r="B14">
            <v>329.95313519999996</v>
          </cell>
        </row>
        <row r="15">
          <cell r="B15">
            <v>61.907399999999996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 CONSUMIDORES"/>
    </sheetNames>
    <sheetDataSet>
      <sheetData sheetId="0">
        <row r="7">
          <cell r="D7">
            <v>2124.89</v>
          </cell>
        </row>
        <row r="14">
          <cell r="D14">
            <v>179.96</v>
          </cell>
        </row>
      </sheetData>
      <sheetData sheetId="1">
        <row r="9">
          <cell r="B9">
            <v>37.66</v>
          </cell>
        </row>
        <row r="14">
          <cell r="B14">
            <v>329.95313519999996</v>
          </cell>
        </row>
        <row r="15">
          <cell r="B15">
            <v>61.907399999999996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ESTR. SAN-ANDRES"/>
      <sheetName val="ESTR.APIAY"/>
      <sheetName val="ESTR. ORITO"/>
      <sheetName val="DIESEL MARINO"/>
      <sheetName val="JET A1"/>
      <sheetName val="JET LET-ARAUCA"/>
      <sheetName val="ESTR. APL"/>
      <sheetName val="GRANDES CONSUMIDORES"/>
    </sheetNames>
    <sheetDataSet>
      <sheetData sheetId="0">
        <row r="7">
          <cell r="D7">
            <v>2134.21</v>
          </cell>
        </row>
        <row r="14">
          <cell r="D14">
            <v>179.1</v>
          </cell>
        </row>
      </sheetData>
      <sheetData sheetId="1">
        <row r="7">
          <cell r="B7">
            <v>37.66</v>
          </cell>
        </row>
        <row r="12">
          <cell r="B12">
            <v>329.95313519999996</v>
          </cell>
        </row>
        <row r="13">
          <cell r="B13">
            <v>61.907399999999996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zoomScale="50" zoomScaleNormal="50" zoomScalePageLayoutView="0" workbookViewId="0" topLeftCell="A1">
      <selection activeCell="A16" sqref="A16"/>
    </sheetView>
  </sheetViews>
  <sheetFormatPr defaultColWidth="7.8515625" defaultRowHeight="12.75"/>
  <cols>
    <col min="1" max="1" width="70.28125" style="7" customWidth="1"/>
    <col min="2" max="2" width="61.140625" style="7" customWidth="1"/>
    <col min="3" max="3" width="19.7109375" style="7" bestFit="1" customWidth="1"/>
    <col min="4" max="16384" width="7.8515625" style="7" customWidth="1"/>
  </cols>
  <sheetData>
    <row r="2" spans="1:2" ht="20.25">
      <c r="A2" s="8" t="s">
        <v>0</v>
      </c>
      <c r="B2" s="9"/>
    </row>
    <row r="3" spans="1:2" ht="20.25">
      <c r="A3" s="8" t="s">
        <v>1</v>
      </c>
      <c r="B3" s="9"/>
    </row>
    <row r="4" spans="1:2" ht="20.25">
      <c r="A4" s="9" t="s">
        <v>2</v>
      </c>
      <c r="B4" s="9"/>
    </row>
    <row r="5" spans="1:2" ht="20.25">
      <c r="A5" s="9"/>
      <c r="B5" s="9"/>
    </row>
    <row r="6" spans="1:2" ht="21" thickBot="1">
      <c r="A6" s="10" t="s">
        <v>3</v>
      </c>
      <c r="B6" s="11"/>
    </row>
    <row r="7" spans="1:2" ht="30.75" customHeight="1" thickBot="1">
      <c r="A7" s="1" t="s">
        <v>4</v>
      </c>
      <c r="B7" s="2" t="s">
        <v>5</v>
      </c>
    </row>
    <row r="8" spans="1:2" ht="27.75" customHeight="1">
      <c r="A8" s="14" t="s">
        <v>6</v>
      </c>
      <c r="B8" s="3">
        <v>2010.63</v>
      </c>
    </row>
    <row r="9" spans="1:2" ht="27.75" customHeight="1">
      <c r="A9" s="14" t="s">
        <v>7</v>
      </c>
      <c r="B9" s="3">
        <v>185</v>
      </c>
    </row>
    <row r="10" spans="1:2" ht="27.75" customHeight="1">
      <c r="A10" s="14" t="s">
        <v>8</v>
      </c>
      <c r="B10" s="3">
        <v>35.87</v>
      </c>
    </row>
    <row r="11" spans="1:2" ht="27.75" customHeight="1">
      <c r="A11" s="15" t="s">
        <v>9</v>
      </c>
      <c r="B11" s="16">
        <v>2231.5</v>
      </c>
    </row>
    <row r="12" spans="1:2" ht="27.75" customHeight="1">
      <c r="A12" s="14" t="s">
        <v>10</v>
      </c>
      <c r="B12" s="3">
        <v>61.907399999999996</v>
      </c>
    </row>
    <row r="13" spans="1:3" ht="27.75" customHeight="1">
      <c r="A13" s="14" t="s">
        <v>11</v>
      </c>
      <c r="B13" s="3">
        <v>329.95313519999996</v>
      </c>
      <c r="C13" s="13"/>
    </row>
    <row r="14" spans="1:2" ht="27.75" customHeight="1">
      <c r="A14" s="15" t="s">
        <v>12</v>
      </c>
      <c r="B14" s="16">
        <v>2623.3605352</v>
      </c>
    </row>
    <row r="15" spans="1:2" ht="27.75" customHeight="1" thickBot="1">
      <c r="A15" s="14" t="s">
        <v>13</v>
      </c>
      <c r="B15" s="3">
        <v>1049.34421408</v>
      </c>
    </row>
    <row r="16" spans="1:2" ht="27.75" customHeight="1" thickBot="1">
      <c r="A16" s="4" t="s">
        <v>14</v>
      </c>
      <c r="B16" s="5">
        <v>1574.01632112</v>
      </c>
    </row>
    <row r="17" ht="21.75" customHeight="1"/>
    <row r="18" spans="1:4" ht="20.25">
      <c r="A18" s="6"/>
      <c r="B18" s="6"/>
      <c r="C18" s="6"/>
      <c r="D18" s="6"/>
    </row>
    <row r="19" spans="1:4" ht="20.25">
      <c r="A19" s="6"/>
      <c r="B19" s="6"/>
      <c r="C19" s="6"/>
      <c r="D19" s="6"/>
    </row>
    <row r="20" ht="20.25">
      <c r="A20" s="12"/>
    </row>
  </sheetData>
  <sheetProtection password="DFD7" sheet="1" objects="1" scenarios="1"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60" zoomScaleNormal="60" zoomScalePageLayoutView="0" workbookViewId="0" topLeftCell="A1">
      <selection activeCell="B19" sqref="B19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1" spans="1:2" ht="20.25">
      <c r="A1" s="17" t="s">
        <v>0</v>
      </c>
      <c r="B1" s="18"/>
    </row>
    <row r="2" spans="1:2" ht="20.25">
      <c r="A2" s="17" t="s">
        <v>1</v>
      </c>
      <c r="B2" s="18"/>
    </row>
    <row r="3" spans="1:2" ht="20.25">
      <c r="A3" s="18" t="s">
        <v>2</v>
      </c>
      <c r="B3" s="18"/>
    </row>
    <row r="4" spans="1:2" ht="20.25">
      <c r="A4" s="18"/>
      <c r="B4" s="18"/>
    </row>
    <row r="5" spans="1:2" ht="21" thickBot="1">
      <c r="A5" s="20" t="str">
        <f>+'[16]ESTR.APIAY'!A5</f>
        <v>VIGENCIA:  0:00 horas 1 de OCTUBRE de 2005.</v>
      </c>
      <c r="B5" s="21"/>
    </row>
    <row r="6" spans="1:2" ht="30.75" customHeight="1" thickBot="1">
      <c r="A6" s="1" t="s">
        <v>4</v>
      </c>
      <c r="B6" s="2" t="s">
        <v>5</v>
      </c>
    </row>
    <row r="7" spans="1:2" ht="27.75" customHeight="1">
      <c r="A7" s="22" t="s">
        <v>6</v>
      </c>
      <c r="B7" s="23">
        <f>'[16]COMBUSTIBLES '!D7</f>
        <v>2224.28</v>
      </c>
    </row>
    <row r="8" spans="1:2" ht="27.75" customHeight="1">
      <c r="A8" s="22" t="s">
        <v>7</v>
      </c>
      <c r="B8" s="23">
        <f>+'[16]COMBUSTIBLES '!D14</f>
        <v>183.7168</v>
      </c>
    </row>
    <row r="9" spans="1:2" ht="27.75" customHeight="1">
      <c r="A9" s="22" t="s">
        <v>8</v>
      </c>
      <c r="B9" s="23">
        <f>+'[16]ESTR. SAN-ANDRES'!B8</f>
        <v>37.66</v>
      </c>
    </row>
    <row r="10" spans="1:2" ht="27.75" customHeight="1">
      <c r="A10" s="24" t="s">
        <v>9</v>
      </c>
      <c r="B10" s="25">
        <f>SUM(B7:B9)</f>
        <v>2445.6568</v>
      </c>
    </row>
    <row r="11" spans="1:2" ht="27.75" customHeight="1">
      <c r="A11" s="22" t="s">
        <v>10</v>
      </c>
      <c r="B11" s="3">
        <f>+'[16]ESTR. SAN-ANDRES'!B14</f>
        <v>61.907399999999996</v>
      </c>
    </row>
    <row r="12" spans="1:3" ht="27.75" customHeight="1">
      <c r="A12" s="22" t="s">
        <v>11</v>
      </c>
      <c r="B12" s="3">
        <f>+'[16]ESTR. SAN-ANDRES'!B13</f>
        <v>329.95313519999996</v>
      </c>
      <c r="C12" s="26"/>
    </row>
    <row r="13" spans="1:2" ht="27.75" customHeight="1">
      <c r="A13" s="27" t="s">
        <v>12</v>
      </c>
      <c r="B13" s="25">
        <f>SUM(B10:B12)</f>
        <v>2837.5173352</v>
      </c>
    </row>
    <row r="14" spans="1:2" ht="27.75" customHeight="1" thickBot="1">
      <c r="A14" s="22" t="s">
        <v>13</v>
      </c>
      <c r="B14" s="23">
        <f>+B13*0.4</f>
        <v>1135.00693408</v>
      </c>
    </row>
    <row r="15" spans="1:2" ht="27.75" customHeight="1" thickBot="1">
      <c r="A15" s="4" t="s">
        <v>14</v>
      </c>
      <c r="B15" s="5">
        <f>+B13-B14</f>
        <v>1702.51040112</v>
      </c>
    </row>
    <row r="17" spans="1:5" ht="20.25">
      <c r="A17" s="6"/>
      <c r="B17" s="6"/>
      <c r="C17" s="6"/>
      <c r="D17" s="6"/>
      <c r="E17" s="7"/>
    </row>
    <row r="18" spans="1:5" ht="20.25">
      <c r="A18" s="6"/>
      <c r="B18" s="6"/>
      <c r="C18" s="6"/>
      <c r="D18" s="6"/>
      <c r="E18" s="7"/>
    </row>
    <row r="19" ht="20.25">
      <c r="A19" s="28"/>
    </row>
  </sheetData>
  <sheetProtection password="CDF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60" zoomScaleNormal="60" zoomScalePageLayoutView="0" workbookViewId="0" topLeftCell="A1">
      <selection activeCell="B27" sqref="B27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1" spans="1:2" ht="20.25">
      <c r="A1" s="17" t="s">
        <v>0</v>
      </c>
      <c r="B1" s="18"/>
    </row>
    <row r="2" spans="1:2" ht="20.25">
      <c r="A2" s="17" t="s">
        <v>1</v>
      </c>
      <c r="B2" s="18"/>
    </row>
    <row r="3" spans="1:2" ht="20.25">
      <c r="A3" s="18" t="s">
        <v>2</v>
      </c>
      <c r="B3" s="18"/>
    </row>
    <row r="4" spans="1:2" ht="20.25">
      <c r="A4" s="18"/>
      <c r="B4" s="18"/>
    </row>
    <row r="5" spans="1:2" ht="21" thickBot="1">
      <c r="A5" s="20" t="str">
        <f>+'[19]ESTR.APIAY'!A5</f>
        <v>VIGENCIA:  0:00 horas 1 de NOVIEMBRE de 2005.</v>
      </c>
      <c r="B5" s="21"/>
    </row>
    <row r="6" spans="1:2" ht="30.75" customHeight="1" thickBot="1">
      <c r="A6" s="1" t="s">
        <v>4</v>
      </c>
      <c r="B6" s="2" t="s">
        <v>5</v>
      </c>
    </row>
    <row r="7" spans="1:2" ht="27.75" customHeight="1">
      <c r="A7" s="22" t="s">
        <v>6</v>
      </c>
      <c r="B7" s="23">
        <f>'[19]COMBUSTIBLES '!D7</f>
        <v>2309.35</v>
      </c>
    </row>
    <row r="8" spans="1:2" ht="27.75" customHeight="1">
      <c r="A8" s="22" t="s">
        <v>7</v>
      </c>
      <c r="B8" s="23">
        <f>+'[19]COMBUSTIBLES '!D14</f>
        <v>183.4984</v>
      </c>
    </row>
    <row r="9" spans="1:2" ht="27.75" customHeight="1">
      <c r="A9" s="22" t="s">
        <v>8</v>
      </c>
      <c r="B9" s="23">
        <f>+'[19]ESTR. SAN-ANDRES'!B8</f>
        <v>37.66</v>
      </c>
    </row>
    <row r="10" spans="1:2" ht="27.75" customHeight="1">
      <c r="A10" s="24" t="s">
        <v>9</v>
      </c>
      <c r="B10" s="25">
        <f>SUM(B7:B9)</f>
        <v>2530.5083999999997</v>
      </c>
    </row>
    <row r="11" spans="1:2" ht="27.75" customHeight="1">
      <c r="A11" s="22" t="s">
        <v>10</v>
      </c>
      <c r="B11" s="3">
        <f>+'[19]ESTR. SAN-ANDRES'!B14</f>
        <v>61.907399999999996</v>
      </c>
    </row>
    <row r="12" spans="1:3" ht="27.75" customHeight="1">
      <c r="A12" s="22" t="s">
        <v>11</v>
      </c>
      <c r="B12" s="3">
        <f>+'[19]ESTR. SAN-ANDRES'!B13</f>
        <v>329.95313519999996</v>
      </c>
      <c r="C12" s="26"/>
    </row>
    <row r="13" spans="1:2" ht="27.75" customHeight="1">
      <c r="A13" s="27" t="s">
        <v>12</v>
      </c>
      <c r="B13" s="25">
        <f>SUM(B10:B12)</f>
        <v>2922.3689351999997</v>
      </c>
    </row>
    <row r="14" spans="1:2" ht="27.75" customHeight="1" thickBot="1">
      <c r="A14" s="22" t="s">
        <v>13</v>
      </c>
      <c r="B14" s="23">
        <f>+B13*0.4</f>
        <v>1168.9475740799999</v>
      </c>
    </row>
    <row r="15" spans="1:2" ht="27.75" customHeight="1" thickBot="1">
      <c r="A15" s="4" t="s">
        <v>14</v>
      </c>
      <c r="B15" s="5">
        <f>+B13-B14</f>
        <v>1753.4213611199998</v>
      </c>
    </row>
    <row r="17" spans="1:5" ht="20.25">
      <c r="A17" s="6"/>
      <c r="B17" s="6"/>
      <c r="C17" s="6"/>
      <c r="D17" s="6"/>
      <c r="E17" s="7"/>
    </row>
    <row r="18" spans="1:5" ht="20.25">
      <c r="A18" s="6"/>
      <c r="B18" s="6"/>
      <c r="C18" s="6"/>
      <c r="D18" s="6"/>
      <c r="E18" s="7"/>
    </row>
    <row r="19" ht="20.25">
      <c r="A19" s="28"/>
    </row>
  </sheetData>
  <sheetProtection password="CDF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="60" zoomScaleNormal="60" zoomScalePageLayoutView="0" workbookViewId="0" topLeftCell="A1">
      <selection activeCell="B26" sqref="B26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1" spans="1:2" ht="20.25">
      <c r="A1" s="17" t="s">
        <v>0</v>
      </c>
      <c r="B1" s="18"/>
    </row>
    <row r="2" spans="1:2" ht="20.25">
      <c r="A2" s="17" t="s">
        <v>1</v>
      </c>
      <c r="B2" s="18"/>
    </row>
    <row r="3" spans="1:2" ht="20.25">
      <c r="A3" s="18" t="s">
        <v>2</v>
      </c>
      <c r="B3" s="18"/>
    </row>
    <row r="4" spans="1:2" ht="20.25">
      <c r="A4" s="18"/>
      <c r="B4" s="18"/>
    </row>
    <row r="5" spans="1:2" ht="21" thickBot="1">
      <c r="A5" s="20" t="str">
        <f>+'[20]ESTR.APIAY'!A5</f>
        <v>VIGENCIA:  0:00 horas 1 de DICIEMBRE de 2005.</v>
      </c>
      <c r="B5" s="21"/>
    </row>
    <row r="6" spans="1:2" ht="30.75" customHeight="1" thickBot="1">
      <c r="A6" s="1" t="s">
        <v>4</v>
      </c>
      <c r="B6" s="2" t="s">
        <v>5</v>
      </c>
    </row>
    <row r="7" spans="1:2" ht="27.75" customHeight="1">
      <c r="A7" s="22" t="s">
        <v>6</v>
      </c>
      <c r="B7" s="23">
        <f>'[20]COMBUSTIBLES '!D7</f>
        <v>2352.38</v>
      </c>
    </row>
    <row r="8" spans="1:2" ht="27.75" customHeight="1">
      <c r="A8" s="22" t="s">
        <v>7</v>
      </c>
      <c r="B8" s="23">
        <f>+'[20]COMBUSTIBLES '!D14</f>
        <v>182.46</v>
      </c>
    </row>
    <row r="9" spans="1:2" ht="27.75" customHeight="1">
      <c r="A9" s="22" t="s">
        <v>8</v>
      </c>
      <c r="B9" s="23">
        <f>+'[20]ESTR. SAN-ANDRES'!B8</f>
        <v>37.66</v>
      </c>
    </row>
    <row r="10" spans="1:2" ht="27.75" customHeight="1">
      <c r="A10" s="24" t="s">
        <v>9</v>
      </c>
      <c r="B10" s="25">
        <f>SUM(B7:B9)</f>
        <v>2572.5</v>
      </c>
    </row>
    <row r="11" spans="1:2" ht="27.75" customHeight="1">
      <c r="A11" s="22" t="s">
        <v>10</v>
      </c>
      <c r="B11" s="3">
        <f>+'[20]ESTR. SAN-ANDRES'!B14</f>
        <v>61.907399999999996</v>
      </c>
    </row>
    <row r="12" spans="1:3" ht="27.75" customHeight="1">
      <c r="A12" s="22" t="s">
        <v>11</v>
      </c>
      <c r="B12" s="3">
        <f>+'[20]ESTR. SAN-ANDRES'!B13</f>
        <v>329.95313519999996</v>
      </c>
      <c r="C12" s="26"/>
    </row>
    <row r="13" spans="1:2" ht="27.75" customHeight="1">
      <c r="A13" s="27" t="s">
        <v>12</v>
      </c>
      <c r="B13" s="25">
        <f>SUM(B10:B12)</f>
        <v>2964.3605352</v>
      </c>
    </row>
    <row r="14" spans="1:2" ht="27.75" customHeight="1" thickBot="1">
      <c r="A14" s="22" t="s">
        <v>13</v>
      </c>
      <c r="B14" s="23">
        <f>+B13*0.4</f>
        <v>1185.7442140800001</v>
      </c>
    </row>
    <row r="15" spans="1:2" ht="27.75" customHeight="1" thickBot="1">
      <c r="A15" s="4" t="s">
        <v>14</v>
      </c>
      <c r="B15" s="5">
        <f>+B13-B14</f>
        <v>1778.6163211199998</v>
      </c>
    </row>
    <row r="17" spans="1:5" ht="20.25">
      <c r="A17" s="6"/>
      <c r="B17" s="6"/>
      <c r="C17" s="6"/>
      <c r="D17" s="6"/>
      <c r="E17" s="7"/>
    </row>
    <row r="18" spans="1:5" ht="20.25">
      <c r="A18" s="6"/>
      <c r="B18" s="6"/>
      <c r="C18" s="6"/>
      <c r="D18" s="6"/>
      <c r="E18" s="7"/>
    </row>
    <row r="19" ht="20.25">
      <c r="A19" s="28"/>
    </row>
  </sheetData>
  <sheetProtection password="CDF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zoomScale="50" zoomScaleNormal="50" zoomScalePageLayoutView="0" workbookViewId="0" topLeftCell="A1">
      <selection activeCell="G10" sqref="G10"/>
    </sheetView>
  </sheetViews>
  <sheetFormatPr defaultColWidth="7.8515625" defaultRowHeight="12.75"/>
  <cols>
    <col min="1" max="1" width="70.28125" style="7" customWidth="1"/>
    <col min="2" max="2" width="61.140625" style="7" customWidth="1"/>
    <col min="3" max="3" width="19.7109375" style="7" bestFit="1" customWidth="1"/>
    <col min="4" max="16384" width="7.8515625" style="7" customWidth="1"/>
  </cols>
  <sheetData>
    <row r="2" spans="1:2" ht="20.25">
      <c r="A2" s="8" t="s">
        <v>0</v>
      </c>
      <c r="B2" s="9"/>
    </row>
    <row r="3" spans="1:2" ht="20.25">
      <c r="A3" s="8" t="s">
        <v>1</v>
      </c>
      <c r="B3" s="9"/>
    </row>
    <row r="4" spans="1:2" ht="20.25">
      <c r="A4" s="9" t="s">
        <v>2</v>
      </c>
      <c r="B4" s="9"/>
    </row>
    <row r="5" spans="1:2" ht="20.25">
      <c r="A5" s="9"/>
      <c r="B5" s="9"/>
    </row>
    <row r="6" spans="1:2" ht="21" thickBot="1">
      <c r="A6" s="10" t="s">
        <v>15</v>
      </c>
      <c r="B6" s="11"/>
    </row>
    <row r="7" spans="1:2" ht="30.75" customHeight="1" thickBot="1">
      <c r="A7" s="1" t="s">
        <v>4</v>
      </c>
      <c r="B7" s="2" t="s">
        <v>5</v>
      </c>
    </row>
    <row r="8" spans="1:2" ht="27.75" customHeight="1">
      <c r="A8" s="14" t="s">
        <v>6</v>
      </c>
      <c r="B8" s="3">
        <v>2077.27</v>
      </c>
    </row>
    <row r="9" spans="1:2" ht="27.75" customHeight="1">
      <c r="A9" s="14" t="s">
        <v>7</v>
      </c>
      <c r="B9" s="3">
        <v>180.79</v>
      </c>
    </row>
    <row r="10" spans="1:2" ht="27.75" customHeight="1">
      <c r="A10" s="14" t="s">
        <v>8</v>
      </c>
      <c r="B10" s="3">
        <v>37.66</v>
      </c>
    </row>
    <row r="11" spans="1:2" ht="27.75" customHeight="1">
      <c r="A11" s="15" t="s">
        <v>9</v>
      </c>
      <c r="B11" s="16">
        <v>2295.72</v>
      </c>
    </row>
    <row r="12" spans="1:2" ht="27.75" customHeight="1">
      <c r="A12" s="14" t="s">
        <v>10</v>
      </c>
      <c r="B12" s="3">
        <v>61.907399999999996</v>
      </c>
    </row>
    <row r="13" spans="1:3" ht="27.75" customHeight="1">
      <c r="A13" s="14" t="s">
        <v>11</v>
      </c>
      <c r="B13" s="3">
        <v>329.95313519999996</v>
      </c>
      <c r="C13" s="13"/>
    </row>
    <row r="14" spans="1:2" ht="27.75" customHeight="1">
      <c r="A14" s="15" t="s">
        <v>12</v>
      </c>
      <c r="B14" s="16">
        <v>2687.5805351999998</v>
      </c>
    </row>
    <row r="15" spans="1:2" ht="27.75" customHeight="1" thickBot="1">
      <c r="A15" s="14" t="s">
        <v>13</v>
      </c>
      <c r="B15" s="3">
        <v>1075.03221408</v>
      </c>
    </row>
    <row r="16" spans="1:2" ht="27.75" customHeight="1" thickBot="1">
      <c r="A16" s="4" t="s">
        <v>14</v>
      </c>
      <c r="B16" s="5">
        <v>1612.5483211199999</v>
      </c>
    </row>
    <row r="18" spans="1:4" ht="20.25">
      <c r="A18" s="6"/>
      <c r="B18" s="6"/>
      <c r="C18" s="6"/>
      <c r="D18" s="6"/>
    </row>
    <row r="19" spans="1:4" ht="20.25">
      <c r="A19" s="6"/>
      <c r="B19" s="6"/>
      <c r="C19" s="6"/>
      <c r="D19" s="6"/>
    </row>
    <row r="20" ht="20.25">
      <c r="A20" s="12"/>
    </row>
  </sheetData>
  <sheetProtection password="DFD7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="60" zoomScaleNormal="60" zoomScalePageLayoutView="0" workbookViewId="0" topLeftCell="A1">
      <selection activeCell="B10" sqref="B10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2" spans="1:2" ht="20.25">
      <c r="A2" s="17" t="s">
        <v>0</v>
      </c>
      <c r="B2" s="18"/>
    </row>
    <row r="3" spans="1:2" ht="20.25">
      <c r="A3" s="17" t="s">
        <v>1</v>
      </c>
      <c r="B3" s="18"/>
    </row>
    <row r="4" spans="1:2" ht="20.25">
      <c r="A4" s="18" t="s">
        <v>2</v>
      </c>
      <c r="B4" s="18"/>
    </row>
    <row r="5" spans="1:2" ht="20.25">
      <c r="A5" s="18"/>
      <c r="B5" s="18"/>
    </row>
    <row r="6" spans="1:2" ht="21" thickBot="1">
      <c r="A6" s="20" t="s">
        <v>16</v>
      </c>
      <c r="B6" s="21"/>
    </row>
    <row r="7" spans="1:2" ht="30.75" customHeight="1" thickBot="1">
      <c r="A7" s="1" t="s">
        <v>4</v>
      </c>
      <c r="B7" s="2" t="s">
        <v>5</v>
      </c>
    </row>
    <row r="8" spans="1:2" ht="27.75" customHeight="1">
      <c r="A8" s="22" t="s">
        <v>6</v>
      </c>
      <c r="B8" s="23">
        <f>'[4]COMBUSTIBLES '!D7</f>
        <v>2078.57</v>
      </c>
    </row>
    <row r="9" spans="1:2" ht="27.75" customHeight="1">
      <c r="A9" s="22" t="s">
        <v>7</v>
      </c>
      <c r="B9" s="23">
        <f>+'[4]COMBUSTIBLES '!D14</f>
        <v>179.13</v>
      </c>
    </row>
    <row r="10" spans="1:2" ht="27.75" customHeight="1">
      <c r="A10" s="22" t="s">
        <v>8</v>
      </c>
      <c r="B10" s="23">
        <f>+'[4]ESTR. SAN-ANDRES'!B9</f>
        <v>37.66</v>
      </c>
    </row>
    <row r="11" spans="1:2" ht="27.75" customHeight="1">
      <c r="A11" s="24" t="s">
        <v>9</v>
      </c>
      <c r="B11" s="25">
        <f>SUM(B8:B10)</f>
        <v>2295.36</v>
      </c>
    </row>
    <row r="12" spans="1:2" ht="27.75" customHeight="1">
      <c r="A12" s="22" t="s">
        <v>10</v>
      </c>
      <c r="B12" s="3">
        <f>+'[4]ESTR. SAN-ANDRES'!B15</f>
        <v>61.907399999999996</v>
      </c>
    </row>
    <row r="13" spans="1:3" ht="27.75" customHeight="1">
      <c r="A13" s="22" t="s">
        <v>11</v>
      </c>
      <c r="B13" s="3">
        <f>+'[4]ESTR. SAN-ANDRES'!B14</f>
        <v>329.95313519999996</v>
      </c>
      <c r="C13" s="26"/>
    </row>
    <row r="14" spans="1:2" ht="27.75" customHeight="1">
      <c r="A14" s="27" t="s">
        <v>12</v>
      </c>
      <c r="B14" s="25">
        <f>SUM(B11:B13)</f>
        <v>2687.2205352</v>
      </c>
    </row>
    <row r="15" spans="1:2" ht="27.75" customHeight="1" thickBot="1">
      <c r="A15" s="22" t="s">
        <v>13</v>
      </c>
      <c r="B15" s="23">
        <f>+B14*0.4</f>
        <v>1074.8882140800001</v>
      </c>
    </row>
    <row r="16" spans="1:2" ht="27.75" customHeight="1" thickBot="1">
      <c r="A16" s="4" t="s">
        <v>14</v>
      </c>
      <c r="B16" s="5">
        <f>+B14-B15</f>
        <v>1612.33232112</v>
      </c>
    </row>
    <row r="18" spans="1:5" ht="20.25">
      <c r="A18" s="6"/>
      <c r="B18" s="6"/>
      <c r="C18" s="6"/>
      <c r="D18" s="6"/>
      <c r="E18" s="7"/>
    </row>
    <row r="19" spans="1:5" ht="20.25">
      <c r="A19" s="6"/>
      <c r="B19" s="6"/>
      <c r="C19" s="6"/>
      <c r="D19" s="6"/>
      <c r="E19" s="7"/>
    </row>
    <row r="20" ht="20.25">
      <c r="A20" s="28"/>
    </row>
  </sheetData>
  <sheetProtection password="DFD7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="60" zoomScaleNormal="60" zoomScalePageLayoutView="0" workbookViewId="0" topLeftCell="A1">
      <selection activeCell="B11" sqref="B11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2" spans="1:2" ht="20.25">
      <c r="A2" s="17" t="s">
        <v>0</v>
      </c>
      <c r="B2" s="18"/>
    </row>
    <row r="3" spans="1:2" ht="20.25">
      <c r="A3" s="17" t="s">
        <v>1</v>
      </c>
      <c r="B3" s="18"/>
    </row>
    <row r="4" spans="1:2" ht="20.25">
      <c r="A4" s="18" t="s">
        <v>2</v>
      </c>
      <c r="B4" s="18"/>
    </row>
    <row r="5" spans="1:2" ht="20.25">
      <c r="A5" s="18"/>
      <c r="B5" s="18"/>
    </row>
    <row r="6" spans="1:2" ht="21" thickBot="1">
      <c r="A6" s="20" t="s">
        <v>17</v>
      </c>
      <c r="B6" s="21"/>
    </row>
    <row r="7" spans="1:2" ht="30.75" customHeight="1" thickBot="1">
      <c r="A7" s="1" t="s">
        <v>4</v>
      </c>
      <c r="B7" s="2" t="s">
        <v>5</v>
      </c>
    </row>
    <row r="8" spans="1:2" ht="27.75" customHeight="1">
      <c r="A8" s="22" t="s">
        <v>6</v>
      </c>
      <c r="B8" s="23">
        <f>'[7]COMBUSTIBLES '!D7</f>
        <v>2104.01</v>
      </c>
    </row>
    <row r="9" spans="1:2" ht="27.75" customHeight="1">
      <c r="A9" s="22" t="s">
        <v>7</v>
      </c>
      <c r="B9" s="23">
        <f>+'[7]COMBUSTIBLES '!D14</f>
        <v>179.77</v>
      </c>
    </row>
    <row r="10" spans="1:2" ht="27.75" customHeight="1">
      <c r="A10" s="22" t="s">
        <v>8</v>
      </c>
      <c r="B10" s="23">
        <f>+'[7]ESTR. SAN-ANDRES'!B9</f>
        <v>37.66</v>
      </c>
    </row>
    <row r="11" spans="1:2" ht="27.75" customHeight="1">
      <c r="A11" s="24" t="s">
        <v>9</v>
      </c>
      <c r="B11" s="25">
        <f>SUM(B8:B10)</f>
        <v>2321.44</v>
      </c>
    </row>
    <row r="12" spans="1:2" ht="27.75" customHeight="1">
      <c r="A12" s="22" t="s">
        <v>10</v>
      </c>
      <c r="B12" s="3">
        <f>+'[7]ESTR. SAN-ANDRES'!B15</f>
        <v>61.907399999999996</v>
      </c>
    </row>
    <row r="13" spans="1:3" ht="27.75" customHeight="1">
      <c r="A13" s="22" t="s">
        <v>11</v>
      </c>
      <c r="B13" s="3">
        <f>+'[7]ESTR. SAN-ANDRES'!B14</f>
        <v>329.95313519999996</v>
      </c>
      <c r="C13" s="26"/>
    </row>
    <row r="14" spans="1:2" ht="27.75" customHeight="1">
      <c r="A14" s="27" t="s">
        <v>12</v>
      </c>
      <c r="B14" s="25">
        <f>SUM(B11:B13)</f>
        <v>2713.3005352</v>
      </c>
    </row>
    <row r="15" spans="1:2" ht="27.75" customHeight="1" thickBot="1">
      <c r="A15" s="22" t="s">
        <v>13</v>
      </c>
      <c r="B15" s="23">
        <f>+B14*0.4</f>
        <v>1085.3202140800001</v>
      </c>
    </row>
    <row r="16" spans="1:2" ht="27.75" customHeight="1" thickBot="1">
      <c r="A16" s="4" t="s">
        <v>14</v>
      </c>
      <c r="B16" s="5">
        <f>+B14-B15</f>
        <v>1627.9803211199999</v>
      </c>
    </row>
    <row r="18" spans="1:5" ht="20.25">
      <c r="A18" s="6"/>
      <c r="B18" s="6"/>
      <c r="C18" s="6"/>
      <c r="D18" s="6"/>
      <c r="E18" s="7"/>
    </row>
    <row r="19" spans="1:5" ht="20.25">
      <c r="A19" s="6"/>
      <c r="B19" s="6"/>
      <c r="C19" s="6"/>
      <c r="D19" s="6"/>
      <c r="E19" s="7"/>
    </row>
    <row r="20" ht="20.25">
      <c r="A20" s="28"/>
    </row>
  </sheetData>
  <sheetProtection password="CC3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="60" zoomScaleNormal="60" zoomScalePageLayoutView="0" workbookViewId="0" topLeftCell="A1">
      <selection activeCell="D6" sqref="D6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2" spans="1:2" ht="20.25">
      <c r="A2" s="17" t="s">
        <v>0</v>
      </c>
      <c r="B2" s="18"/>
    </row>
    <row r="3" spans="1:2" ht="20.25">
      <c r="A3" s="17" t="s">
        <v>1</v>
      </c>
      <c r="B3" s="18"/>
    </row>
    <row r="4" spans="1:2" ht="20.25">
      <c r="A4" s="18" t="s">
        <v>2</v>
      </c>
      <c r="B4" s="18"/>
    </row>
    <row r="5" spans="1:2" ht="20.25">
      <c r="A5" s="18"/>
      <c r="B5" s="18"/>
    </row>
    <row r="6" spans="1:2" ht="21" thickBot="1">
      <c r="A6" s="20" t="s">
        <v>18</v>
      </c>
      <c r="B6" s="21"/>
    </row>
    <row r="7" spans="1:2" ht="30.75" customHeight="1" thickBot="1">
      <c r="A7" s="1" t="s">
        <v>4</v>
      </c>
      <c r="B7" s="2" t="s">
        <v>5</v>
      </c>
    </row>
    <row r="8" spans="1:2" ht="27.75" customHeight="1">
      <c r="A8" s="22" t="s">
        <v>6</v>
      </c>
      <c r="B8" s="23">
        <f>'[8]COMBUSTIBLES '!D7</f>
        <v>2124.89</v>
      </c>
    </row>
    <row r="9" spans="1:2" ht="27.75" customHeight="1">
      <c r="A9" s="22" t="s">
        <v>7</v>
      </c>
      <c r="B9" s="23">
        <f>+'[8]COMBUSTIBLES '!D14</f>
        <v>179.96</v>
      </c>
    </row>
    <row r="10" spans="1:2" ht="27.75" customHeight="1">
      <c r="A10" s="22" t="s">
        <v>8</v>
      </c>
      <c r="B10" s="23">
        <f>+'[8]ESTR. SAN-ANDRES'!B9</f>
        <v>37.66</v>
      </c>
    </row>
    <row r="11" spans="1:2" ht="27.75" customHeight="1">
      <c r="A11" s="24" t="s">
        <v>9</v>
      </c>
      <c r="B11" s="25">
        <f>SUM(B8:B10)</f>
        <v>2342.5099999999998</v>
      </c>
    </row>
    <row r="12" spans="1:2" ht="27.75" customHeight="1">
      <c r="A12" s="22" t="s">
        <v>10</v>
      </c>
      <c r="B12" s="3">
        <f>+'[8]ESTR. SAN-ANDRES'!B15</f>
        <v>61.907399999999996</v>
      </c>
    </row>
    <row r="13" spans="1:3" ht="27.75" customHeight="1">
      <c r="A13" s="22" t="s">
        <v>11</v>
      </c>
      <c r="B13" s="3">
        <f>+'[8]ESTR. SAN-ANDRES'!B14</f>
        <v>329.95313519999996</v>
      </c>
      <c r="C13" s="26"/>
    </row>
    <row r="14" spans="1:2" ht="27.75" customHeight="1">
      <c r="A14" s="27" t="s">
        <v>12</v>
      </c>
      <c r="B14" s="25">
        <f>SUM(B11:B13)</f>
        <v>2734.3705351999997</v>
      </c>
    </row>
    <row r="15" spans="1:2" ht="27.75" customHeight="1" thickBot="1">
      <c r="A15" s="22" t="s">
        <v>13</v>
      </c>
      <c r="B15" s="23">
        <f>+B14*0.4</f>
        <v>1093.74821408</v>
      </c>
    </row>
    <row r="16" spans="1:2" ht="27.75" customHeight="1" thickBot="1">
      <c r="A16" s="4" t="s">
        <v>14</v>
      </c>
      <c r="B16" s="5">
        <f>+B14-B15</f>
        <v>1640.6223211199997</v>
      </c>
    </row>
    <row r="18" spans="1:5" ht="20.25">
      <c r="A18" s="6"/>
      <c r="B18" s="6"/>
      <c r="C18" s="6"/>
      <c r="D18" s="6"/>
      <c r="E18" s="7"/>
    </row>
    <row r="19" spans="1:5" ht="20.25">
      <c r="A19" s="6"/>
      <c r="B19" s="6"/>
      <c r="C19" s="6"/>
      <c r="D19" s="6"/>
      <c r="E19" s="7"/>
    </row>
    <row r="20" ht="20.25">
      <c r="A20" s="28"/>
    </row>
  </sheetData>
  <sheetProtection password="CDF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60" zoomScaleNormal="60" zoomScalePageLayoutView="0" workbookViewId="0" topLeftCell="A1">
      <selection activeCell="A26" sqref="A26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1" spans="1:2" ht="20.25">
      <c r="A1" s="17" t="s">
        <v>0</v>
      </c>
      <c r="B1" s="18"/>
    </row>
    <row r="2" spans="1:2" ht="20.25">
      <c r="A2" s="17" t="s">
        <v>1</v>
      </c>
      <c r="B2" s="18"/>
    </row>
    <row r="3" spans="1:2" ht="20.25">
      <c r="A3" s="18" t="s">
        <v>2</v>
      </c>
      <c r="B3" s="18"/>
    </row>
    <row r="4" spans="1:2" ht="20.25">
      <c r="A4" s="18"/>
      <c r="B4" s="18"/>
    </row>
    <row r="5" spans="1:2" ht="21" thickBot="1">
      <c r="A5" s="20" t="s">
        <v>19</v>
      </c>
      <c r="B5" s="21"/>
    </row>
    <row r="6" spans="1:2" ht="30.75" customHeight="1" thickBot="1">
      <c r="A6" s="1" t="s">
        <v>4</v>
      </c>
      <c r="B6" s="2" t="s">
        <v>5</v>
      </c>
    </row>
    <row r="7" spans="1:2" ht="27.75" customHeight="1">
      <c r="A7" s="22" t="s">
        <v>6</v>
      </c>
      <c r="B7" s="23">
        <f>'[9]COMBUSTIBLES '!D7</f>
        <v>2134.21</v>
      </c>
    </row>
    <row r="8" spans="1:2" ht="27.75" customHeight="1">
      <c r="A8" s="22" t="s">
        <v>7</v>
      </c>
      <c r="B8" s="23">
        <f>+'[9]COMBUSTIBLES '!D14</f>
        <v>179.1</v>
      </c>
    </row>
    <row r="9" spans="1:2" ht="27.75" customHeight="1">
      <c r="A9" s="22" t="s">
        <v>8</v>
      </c>
      <c r="B9" s="23">
        <f>+'[9]ESTR. SAN-ANDRES'!B7</f>
        <v>37.66</v>
      </c>
    </row>
    <row r="10" spans="1:2" ht="27.75" customHeight="1">
      <c r="A10" s="24" t="s">
        <v>9</v>
      </c>
      <c r="B10" s="25">
        <f>SUM(B7:B9)</f>
        <v>2350.97</v>
      </c>
    </row>
    <row r="11" spans="1:2" ht="27.75" customHeight="1">
      <c r="A11" s="22" t="s">
        <v>10</v>
      </c>
      <c r="B11" s="3">
        <f>+'[9]ESTR. SAN-ANDRES'!B13</f>
        <v>61.907399999999996</v>
      </c>
    </row>
    <row r="12" spans="1:3" ht="27.75" customHeight="1">
      <c r="A12" s="22" t="s">
        <v>11</v>
      </c>
      <c r="B12" s="3">
        <f>+'[9]ESTR. SAN-ANDRES'!B12</f>
        <v>329.95313519999996</v>
      </c>
      <c r="C12" s="26"/>
    </row>
    <row r="13" spans="1:2" ht="27.75" customHeight="1">
      <c r="A13" s="27" t="s">
        <v>12</v>
      </c>
      <c r="B13" s="25">
        <f>SUM(B10:B12)</f>
        <v>2742.8305351999998</v>
      </c>
    </row>
    <row r="14" spans="1:2" ht="27.75" customHeight="1" thickBot="1">
      <c r="A14" s="22" t="s">
        <v>13</v>
      </c>
      <c r="B14" s="23">
        <f>+B13*0.4</f>
        <v>1097.13221408</v>
      </c>
    </row>
    <row r="15" spans="1:2" ht="27.75" customHeight="1" thickBot="1">
      <c r="A15" s="4" t="s">
        <v>14</v>
      </c>
      <c r="B15" s="5">
        <f>+B13-B14</f>
        <v>1645.6983211199997</v>
      </c>
    </row>
    <row r="17" spans="1:5" ht="20.25">
      <c r="A17" s="6"/>
      <c r="B17" s="6"/>
      <c r="C17" s="6"/>
      <c r="D17" s="6"/>
      <c r="E17" s="7"/>
    </row>
    <row r="18" spans="1:5" ht="20.25">
      <c r="A18" s="6"/>
      <c r="B18" s="6"/>
      <c r="C18" s="6"/>
      <c r="D18" s="6"/>
      <c r="E18" s="7"/>
    </row>
    <row r="19" ht="20.25">
      <c r="A19" s="28"/>
    </row>
  </sheetData>
  <sheetProtection password="CDF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60" zoomScaleNormal="60" zoomScalePageLayoutView="0" workbookViewId="0" topLeftCell="A1">
      <selection activeCell="B13" sqref="B13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1" spans="1:2" ht="20.25">
      <c r="A1" s="17" t="s">
        <v>0</v>
      </c>
      <c r="B1" s="18"/>
    </row>
    <row r="2" spans="1:2" ht="20.25">
      <c r="A2" s="17" t="s">
        <v>1</v>
      </c>
      <c r="B2" s="18"/>
    </row>
    <row r="3" spans="1:2" ht="20.25">
      <c r="A3" s="18" t="s">
        <v>2</v>
      </c>
      <c r="B3" s="18"/>
    </row>
    <row r="4" spans="1:2" ht="20.25">
      <c r="A4" s="18"/>
      <c r="B4" s="18"/>
    </row>
    <row r="5" spans="1:2" ht="21" thickBot="1">
      <c r="A5" s="20" t="s">
        <v>20</v>
      </c>
      <c r="B5" s="21"/>
    </row>
    <row r="6" spans="1:2" ht="30.75" customHeight="1" thickBot="1">
      <c r="A6" s="1" t="s">
        <v>4</v>
      </c>
      <c r="B6" s="2" t="s">
        <v>5</v>
      </c>
    </row>
    <row r="7" spans="1:2" ht="27.75" customHeight="1">
      <c r="A7" s="22" t="s">
        <v>6</v>
      </c>
      <c r="B7" s="23">
        <f>'[10]COMBUSTIBLES '!D7</f>
        <v>2139.06</v>
      </c>
    </row>
    <row r="8" spans="1:2" ht="27.75" customHeight="1">
      <c r="A8" s="22" t="s">
        <v>7</v>
      </c>
      <c r="B8" s="23">
        <f>+'[10]COMBUSTIBLES '!D14</f>
        <v>186.6232</v>
      </c>
    </row>
    <row r="9" spans="1:2" ht="27.75" customHeight="1">
      <c r="A9" s="22" t="s">
        <v>8</v>
      </c>
      <c r="B9" s="23">
        <f>+'[10]ESTR. SAN-ANDRES'!B7</f>
        <v>37.66</v>
      </c>
    </row>
    <row r="10" spans="1:2" ht="27.75" customHeight="1">
      <c r="A10" s="24" t="s">
        <v>9</v>
      </c>
      <c r="B10" s="25">
        <f>SUM(B7:B9)</f>
        <v>2363.3432</v>
      </c>
    </row>
    <row r="11" spans="1:2" ht="27.75" customHeight="1">
      <c r="A11" s="22" t="s">
        <v>10</v>
      </c>
      <c r="B11" s="3">
        <f>+'[10]ESTR. SAN-ANDRES'!B13</f>
        <v>61.907399999999996</v>
      </c>
    </row>
    <row r="12" spans="1:3" ht="27.75" customHeight="1">
      <c r="A12" s="22" t="s">
        <v>11</v>
      </c>
      <c r="B12" s="3">
        <f>+'[10]ESTR. SAN-ANDRES'!B12</f>
        <v>329.95313519999996</v>
      </c>
      <c r="C12" s="26"/>
    </row>
    <row r="13" spans="1:2" ht="27.75" customHeight="1">
      <c r="A13" s="27" t="s">
        <v>12</v>
      </c>
      <c r="B13" s="25">
        <f>SUM(B10:B12)</f>
        <v>2755.2037351999998</v>
      </c>
    </row>
    <row r="14" spans="1:2" ht="27.75" customHeight="1" thickBot="1">
      <c r="A14" s="22" t="s">
        <v>13</v>
      </c>
      <c r="B14" s="23">
        <f>+B13*0.4</f>
        <v>1102.0814940799999</v>
      </c>
    </row>
    <row r="15" spans="1:2" ht="27.75" customHeight="1" thickBot="1">
      <c r="A15" s="4" t="s">
        <v>14</v>
      </c>
      <c r="B15" s="5">
        <f>+B13-B14</f>
        <v>1653.12224112</v>
      </c>
    </row>
    <row r="17" spans="1:5" ht="20.25">
      <c r="A17" s="6"/>
      <c r="B17" s="6"/>
      <c r="C17" s="6"/>
      <c r="D17" s="6"/>
      <c r="E17" s="7"/>
    </row>
    <row r="18" spans="1:5" ht="20.25">
      <c r="A18" s="6"/>
      <c r="B18" s="6"/>
      <c r="C18" s="6"/>
      <c r="D18" s="6"/>
      <c r="E18" s="7"/>
    </row>
    <row r="19" ht="20.25">
      <c r="A19" s="28"/>
    </row>
  </sheetData>
  <sheetProtection password="CDF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60" zoomScaleNormal="60" zoomScalePageLayoutView="0" workbookViewId="0" topLeftCell="A1">
      <selection activeCell="B26" sqref="B26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1" spans="1:2" ht="20.25">
      <c r="A1" s="17" t="s">
        <v>0</v>
      </c>
      <c r="B1" s="18"/>
    </row>
    <row r="2" spans="1:2" ht="20.25">
      <c r="A2" s="17" t="s">
        <v>1</v>
      </c>
      <c r="B2" s="18"/>
    </row>
    <row r="3" spans="1:2" ht="20.25">
      <c r="A3" s="18" t="s">
        <v>2</v>
      </c>
      <c r="B3" s="18"/>
    </row>
    <row r="4" spans="1:2" ht="20.25">
      <c r="A4" s="18"/>
      <c r="B4" s="18"/>
    </row>
    <row r="5" spans="1:2" ht="21" thickBot="1">
      <c r="A5" s="20" t="s">
        <v>21</v>
      </c>
      <c r="B5" s="21"/>
    </row>
    <row r="6" spans="1:2" ht="30.75" customHeight="1" thickBot="1">
      <c r="A6" s="1" t="s">
        <v>4</v>
      </c>
      <c r="B6" s="2" t="s">
        <v>5</v>
      </c>
    </row>
    <row r="7" spans="1:2" ht="27.75" customHeight="1">
      <c r="A7" s="22" t="s">
        <v>6</v>
      </c>
      <c r="B7" s="23">
        <f>'[11]COMBUSTIBLES '!D7</f>
        <v>2163.67</v>
      </c>
    </row>
    <row r="8" spans="1:2" ht="27.75" customHeight="1">
      <c r="A8" s="22" t="s">
        <v>7</v>
      </c>
      <c r="B8" s="23">
        <f>+'[11]COMBUSTIBLES '!D14</f>
        <v>186.0216</v>
      </c>
    </row>
    <row r="9" spans="1:2" ht="27.75" customHeight="1">
      <c r="A9" s="22" t="s">
        <v>8</v>
      </c>
      <c r="B9" s="23">
        <f>+'[11]ESTR. SAN-ANDRES'!B8</f>
        <v>37.66</v>
      </c>
    </row>
    <row r="10" spans="1:2" ht="27.75" customHeight="1">
      <c r="A10" s="24" t="s">
        <v>9</v>
      </c>
      <c r="B10" s="25">
        <f>SUM(B7:B9)</f>
        <v>2387.3516</v>
      </c>
    </row>
    <row r="11" spans="1:2" ht="27.75" customHeight="1">
      <c r="A11" s="22" t="s">
        <v>10</v>
      </c>
      <c r="B11" s="3">
        <f>+'[11]ESTR. SAN-ANDRES'!B14</f>
        <v>61.907399999999996</v>
      </c>
    </row>
    <row r="12" spans="1:3" ht="27.75" customHeight="1">
      <c r="A12" s="22" t="s">
        <v>11</v>
      </c>
      <c r="B12" s="3">
        <f>+'[11]ESTR. SAN-ANDRES'!B13</f>
        <v>329.95313519999996</v>
      </c>
      <c r="C12" s="26"/>
    </row>
    <row r="13" spans="1:2" ht="27.75" customHeight="1">
      <c r="A13" s="27" t="s">
        <v>12</v>
      </c>
      <c r="B13" s="25">
        <f>SUM(B10:B12)</f>
        <v>2779.2121352</v>
      </c>
    </row>
    <row r="14" spans="1:2" ht="27.75" customHeight="1" thickBot="1">
      <c r="A14" s="22" t="s">
        <v>13</v>
      </c>
      <c r="B14" s="23">
        <f>+B13*0.4</f>
        <v>1111.68485408</v>
      </c>
    </row>
    <row r="15" spans="1:2" ht="27.75" customHeight="1" thickBot="1">
      <c r="A15" s="4" t="s">
        <v>14</v>
      </c>
      <c r="B15" s="5">
        <f>+B13-B14</f>
        <v>1667.52728112</v>
      </c>
    </row>
    <row r="17" spans="1:5" ht="20.25">
      <c r="A17" s="6"/>
      <c r="B17" s="6"/>
      <c r="C17" s="6"/>
      <c r="D17" s="6"/>
      <c r="E17" s="7"/>
    </row>
    <row r="18" spans="1:5" ht="20.25">
      <c r="A18" s="6"/>
      <c r="B18" s="6"/>
      <c r="C18" s="6"/>
      <c r="D18" s="6"/>
      <c r="E18" s="7"/>
    </row>
    <row r="19" ht="20.25">
      <c r="A19" s="28"/>
    </row>
  </sheetData>
  <sheetProtection password="CDF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60" zoomScaleNormal="60" zoomScalePageLayoutView="0" workbookViewId="0" topLeftCell="A1">
      <selection activeCell="C20" sqref="C20"/>
    </sheetView>
  </sheetViews>
  <sheetFormatPr defaultColWidth="7.8515625" defaultRowHeight="12.75"/>
  <cols>
    <col min="1" max="1" width="70.28125" style="19" customWidth="1"/>
    <col min="2" max="2" width="61.140625" style="19" customWidth="1"/>
    <col min="3" max="3" width="19.7109375" style="19" bestFit="1" customWidth="1"/>
    <col min="4" max="16384" width="7.8515625" style="19" customWidth="1"/>
  </cols>
  <sheetData>
    <row r="1" spans="1:2" ht="20.25">
      <c r="A1" s="17" t="s">
        <v>0</v>
      </c>
      <c r="B1" s="18"/>
    </row>
    <row r="2" spans="1:2" ht="20.25">
      <c r="A2" s="17" t="s">
        <v>1</v>
      </c>
      <c r="B2" s="18"/>
    </row>
    <row r="3" spans="1:2" ht="20.25">
      <c r="A3" s="18" t="s">
        <v>2</v>
      </c>
      <c r="B3" s="18"/>
    </row>
    <row r="4" spans="1:2" ht="20.25">
      <c r="A4" s="18"/>
      <c r="B4" s="18"/>
    </row>
    <row r="5" spans="1:2" ht="21" thickBot="1">
      <c r="A5" s="20" t="s">
        <v>22</v>
      </c>
      <c r="B5" s="21"/>
    </row>
    <row r="6" spans="1:2" ht="30.75" customHeight="1" thickBot="1">
      <c r="A6" s="1" t="s">
        <v>4</v>
      </c>
      <c r="B6" s="2" t="s">
        <v>5</v>
      </c>
    </row>
    <row r="7" spans="1:2" ht="27.75" customHeight="1">
      <c r="A7" s="22" t="s">
        <v>6</v>
      </c>
      <c r="B7" s="23">
        <f>'[12]COMBUSTIBLES '!D7</f>
        <v>2207.17</v>
      </c>
    </row>
    <row r="8" spans="1:2" ht="27.75" customHeight="1">
      <c r="A8" s="22" t="s">
        <v>7</v>
      </c>
      <c r="B8" s="23">
        <f>+'[12]COMBUSTIBLES '!D14</f>
        <v>184.55759999999998</v>
      </c>
    </row>
    <row r="9" spans="1:2" ht="27.75" customHeight="1">
      <c r="A9" s="22" t="s">
        <v>8</v>
      </c>
      <c r="B9" s="23">
        <f>+'[12]ESTR. SAN-ANDRES'!B8</f>
        <v>37.66</v>
      </c>
    </row>
    <row r="10" spans="1:2" ht="27.75" customHeight="1">
      <c r="A10" s="24" t="s">
        <v>9</v>
      </c>
      <c r="B10" s="25">
        <f>SUM(B7:B9)</f>
        <v>2429.3876</v>
      </c>
    </row>
    <row r="11" spans="1:2" ht="27.75" customHeight="1">
      <c r="A11" s="22" t="s">
        <v>10</v>
      </c>
      <c r="B11" s="3">
        <f>+'[12]ESTR. SAN-ANDRES'!B14</f>
        <v>61.907399999999996</v>
      </c>
    </row>
    <row r="12" spans="1:3" ht="27.75" customHeight="1">
      <c r="A12" s="22" t="s">
        <v>11</v>
      </c>
      <c r="B12" s="3">
        <f>+'[12]ESTR. SAN-ANDRES'!B13</f>
        <v>329.95313519999996</v>
      </c>
      <c r="C12" s="26"/>
    </row>
    <row r="13" spans="1:2" ht="27.75" customHeight="1">
      <c r="A13" s="27" t="s">
        <v>12</v>
      </c>
      <c r="B13" s="25">
        <f>SUM(B10:B12)</f>
        <v>2821.2481352</v>
      </c>
    </row>
    <row r="14" spans="1:2" ht="27.75" customHeight="1" thickBot="1">
      <c r="A14" s="22" t="s">
        <v>13</v>
      </c>
      <c r="B14" s="23">
        <f>+B13*0.4</f>
        <v>1128.4992540800001</v>
      </c>
    </row>
    <row r="15" spans="1:2" ht="27.75" customHeight="1" thickBot="1">
      <c r="A15" s="4" t="s">
        <v>14</v>
      </c>
      <c r="B15" s="5">
        <f>+B13-B14</f>
        <v>1692.7488811199999</v>
      </c>
    </row>
    <row r="17" spans="1:5" ht="20.25">
      <c r="A17" s="6"/>
      <c r="B17" s="6"/>
      <c r="C17" s="6"/>
      <c r="D17" s="6"/>
      <c r="E17" s="7"/>
    </row>
    <row r="18" spans="1:5" ht="20.25">
      <c r="A18" s="6"/>
      <c r="B18" s="6"/>
      <c r="C18" s="6"/>
      <c r="D18" s="6"/>
      <c r="E18" s="7"/>
    </row>
    <row r="19" ht="20.25">
      <c r="A19" s="28"/>
    </row>
  </sheetData>
  <sheetProtection password="CDF6" sheet="1" objects="1" scenarios="1"/>
  <printOptions horizontalCentered="1" verticalCentered="1"/>
  <pageMargins left="0.75" right="0.75" top="0.5905511811023623" bottom="0.7874015748031497" header="0.5118110236220472" footer="0.5118110236220472"/>
  <pageSetup fitToHeight="3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2005-02-21T14:51:53Z</dcterms:created>
  <dcterms:modified xsi:type="dcterms:W3CDTF">2020-03-06T16:32:29Z</dcterms:modified>
  <cp:category/>
  <cp:version/>
  <cp:contentType/>
  <cp:contentStatus/>
</cp:coreProperties>
</file>