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520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1">#REF!</definedName>
    <definedName name="\A" localSheetId="10">#REF!</definedName>
    <definedName name="\A" localSheetId="9">#REF!</definedName>
    <definedName name="\A">#REF!</definedName>
    <definedName name="\L" localSheetId="11">#REF!</definedName>
    <definedName name="\L" localSheetId="10">#REF!</definedName>
    <definedName name="\L" localSheetId="9">#REF!</definedName>
    <definedName name="\L">#REF!</definedName>
    <definedName name="\P" localSheetId="11">#REF!</definedName>
    <definedName name="\P" localSheetId="10">#REF!</definedName>
    <definedName name="\P" localSheetId="9">#REF!</definedName>
    <definedName name="\P">#REF!</definedName>
    <definedName name="A_IMPRESIÓN_IM" localSheetId="11">#REF!</definedName>
    <definedName name="A_IMPRESIÓN_IM" localSheetId="10">#REF!</definedName>
    <definedName name="A_IMPRESIÓN_IM" localSheetId="9">#REF!</definedName>
    <definedName name="A_IMPRESIÓN_IM">#REF!</definedName>
    <definedName name="ADI" localSheetId="11">#REF!</definedName>
    <definedName name="ADI" localSheetId="10">#REF!</definedName>
    <definedName name="ADI" localSheetId="9">#REF!</definedName>
    <definedName name="ADI">#REF!</definedName>
    <definedName name="_xlnm.Print_Area" localSheetId="3">'ABRIL'!$A$3:$D$19</definedName>
    <definedName name="_xlnm.Print_Area" localSheetId="7">'AGOSTO'!$A$1:$D$18</definedName>
    <definedName name="_xlnm.Print_Area" localSheetId="11">'DICIEMBRE'!$A$1:$D$18</definedName>
    <definedName name="_xlnm.Print_Area" localSheetId="6">'JULIO'!$A$1:$D$17</definedName>
    <definedName name="_xlnm.Print_Area" localSheetId="5">'JUNIO'!$A$1:$D$17</definedName>
    <definedName name="_xlnm.Print_Area" localSheetId="2">'MARZO'!$A$3:$D$19</definedName>
    <definedName name="_xlnm.Print_Area" localSheetId="4">'MAYO'!$A$3:$D$19</definedName>
    <definedName name="_xlnm.Print_Area" localSheetId="10">'NOVIEMBRE'!$A$1:$D$18</definedName>
    <definedName name="_xlnm.Print_Area" localSheetId="9">'OCTUBRE'!$A$1:$D$18</definedName>
    <definedName name="_xlnm.Print_Area" localSheetId="8">'SEPTIEMBRE'!$A$1:$D$18</definedName>
    <definedName name="DAT" localSheetId="11">#REF!</definedName>
    <definedName name="DAT" localSheetId="10">#REF!</definedName>
    <definedName name="DAT" localSheetId="9">#REF!</definedName>
    <definedName name="DAT">#REF!</definedName>
    <definedName name="ERR" localSheetId="11">'[13]TARIF2002'!#REF!</definedName>
    <definedName name="ERR" localSheetId="10">'[13]TARIF2002'!#REF!</definedName>
    <definedName name="ERR" localSheetId="9">'[13]TARIF2002'!#REF!</definedName>
    <definedName name="ERR">'[1]TARIF2002'!#REF!</definedName>
    <definedName name="ERROR" localSheetId="11">#REF!</definedName>
    <definedName name="ERROR" localSheetId="10">#REF!</definedName>
    <definedName name="ERROR" localSheetId="9">#REF!</definedName>
    <definedName name="ERROR">#REF!</definedName>
    <definedName name="ERROR1" localSheetId="11">#REF!</definedName>
    <definedName name="ERROR1" localSheetId="10">#REF!</definedName>
    <definedName name="ERROR1" localSheetId="9">#REF!</definedName>
    <definedName name="ERROR1">#REF!</definedName>
    <definedName name="ERROR2" localSheetId="11">#REF!</definedName>
    <definedName name="ERROR2" localSheetId="10">#REF!</definedName>
    <definedName name="ERROR2" localSheetId="9">#REF!</definedName>
    <definedName name="ERROR2">#REF!</definedName>
    <definedName name="ERROR3" localSheetId="11">'[13]TARIF2002'!#REF!</definedName>
    <definedName name="ERROR3" localSheetId="10">'[13]TARIF2002'!#REF!</definedName>
    <definedName name="ERROR3" localSheetId="9">'[13]TARIF2002'!#REF!</definedName>
    <definedName name="ERROR3">'[1]TARIF2002'!#REF!</definedName>
    <definedName name="ERROR5" localSheetId="11">'[13]TARIF2002'!#REF!</definedName>
    <definedName name="ERROR5" localSheetId="10">'[13]TARIF2002'!#REF!</definedName>
    <definedName name="ERROR5" localSheetId="9">'[13]TARIF2002'!#REF!</definedName>
    <definedName name="ERROR5">'[1]TARIF2002'!#REF!</definedName>
    <definedName name="j" localSheetId="11">#REF!</definedName>
    <definedName name="j" localSheetId="10">#REF!</definedName>
    <definedName name="j" localSheetId="9">#REF!</definedName>
    <definedName name="j">#REF!</definedName>
    <definedName name="MATRIZRICS" localSheetId="11">'[17]RICS NUEVA HOJA DIARIA'!$A$1:$AB$42</definedName>
    <definedName name="MATRIZRICS" localSheetId="10">'[17]RICS NUEVA HOJA DIARIA'!$A$1:$AB$42</definedName>
    <definedName name="MATRIZRICS" localSheetId="9">'[17]RICS NUEVA HOJA DIARIA'!$A$1:$AB$42</definedName>
    <definedName name="MATRIZRICS">'[5]RICS NUEVA HOJA DIARIA'!$A$1:$AB$42</definedName>
    <definedName name="MES" localSheetId="11">#REF!</definedName>
    <definedName name="MES" localSheetId="10">#REF!</definedName>
    <definedName name="MES" localSheetId="9">#REF!</definedName>
    <definedName name="MES">#REF!</definedName>
    <definedName name="Q" localSheetId="11">'[15]TARIF2002'!#REF!</definedName>
    <definedName name="Q" localSheetId="10">'[15]TARIF2002'!#REF!</definedName>
    <definedName name="Q" localSheetId="9">'[15]TARIF2002'!#REF!</definedName>
    <definedName name="Q">'[3]TARIF2002'!#REF!</definedName>
    <definedName name="QE" localSheetId="11">'[13]TARIF2002'!#REF!</definedName>
    <definedName name="QE" localSheetId="10">'[13]TARIF2002'!#REF!</definedName>
    <definedName name="QE" localSheetId="9">'[13]TARIF2002'!#REF!</definedName>
    <definedName name="QE">'[1]TARIF2002'!#REF!</definedName>
    <definedName name="QE_TE" localSheetId="11">'[13]TARIF2002'!#REF!</definedName>
    <definedName name="QE_TE" localSheetId="10">'[13]TARIF2002'!#REF!</definedName>
    <definedName name="QE_TE" localSheetId="9">'[13]TARIF2002'!#REF!</definedName>
    <definedName name="QE_TE">'[1]TARIF2002'!#REF!</definedName>
    <definedName name="QI" localSheetId="11">'[13]TARIF2002'!#REF!</definedName>
    <definedName name="QI" localSheetId="10">'[13]TARIF2002'!#REF!</definedName>
    <definedName name="QI" localSheetId="9">'[13]TARIF2002'!#REF!</definedName>
    <definedName name="QI">'[1]TARIF2002'!#REF!</definedName>
    <definedName name="QI_TI" localSheetId="11">'[13]TARIF2002'!#REF!</definedName>
    <definedName name="QI_TI" localSheetId="10">'[13]TARIF2002'!#REF!</definedName>
    <definedName name="QI_TI" localSheetId="9">'[13]TARIF2002'!#REF!</definedName>
    <definedName name="QI_TI">'[1]TARIF2002'!#REF!</definedName>
    <definedName name="QN" localSheetId="11">'[13]TARIF2002'!#REF!</definedName>
    <definedName name="QN" localSheetId="10">'[13]TARIF2002'!#REF!</definedName>
    <definedName name="QN" localSheetId="9">'[13]TARIF2002'!#REF!</definedName>
    <definedName name="QN">'[1]TARIF2002'!#REF!</definedName>
    <definedName name="QN_QI" localSheetId="11">'[13]TARIF2002'!#REF!</definedName>
    <definedName name="QN_QI" localSheetId="10">'[13]TARIF2002'!#REF!</definedName>
    <definedName name="QN_QI" localSheetId="9">'[13]TARIF2002'!#REF!</definedName>
    <definedName name="QN_QI">'[1]TARIF2002'!#REF!</definedName>
    <definedName name="QNS" localSheetId="11">'[15]TARIF2002'!#REF!</definedName>
    <definedName name="QNS" localSheetId="10">'[15]TARIF2002'!#REF!</definedName>
    <definedName name="QNS" localSheetId="9">'[15]TARIF2002'!#REF!</definedName>
    <definedName name="QNS">'[3]TARIF2002'!#REF!</definedName>
    <definedName name="REG" localSheetId="11">#REF!</definedName>
    <definedName name="REG" localSheetId="10">#REF!</definedName>
    <definedName name="REG" localSheetId="9">#REF!</definedName>
    <definedName name="REG">#REF!</definedName>
    <definedName name="REGULAR" localSheetId="11">#REF!</definedName>
    <definedName name="REGULAR" localSheetId="10">#REF!</definedName>
    <definedName name="REGULAR" localSheetId="9">#REF!</definedName>
    <definedName name="REGULAR">#REF!</definedName>
    <definedName name="SOL" localSheetId="11">#REF!</definedName>
    <definedName name="SOL" localSheetId="10">#REF!</definedName>
    <definedName name="SOL" localSheetId="9">#REF!</definedName>
    <definedName name="SOL">#REF!</definedName>
    <definedName name="TE" localSheetId="11">'[13]TARIF2002'!#REF!</definedName>
    <definedName name="TE" localSheetId="10">'[13]TARIF2002'!#REF!</definedName>
    <definedName name="TE" localSheetId="9">'[13]TARIF2002'!#REF!</definedName>
    <definedName name="TE">'[1]TARIF2002'!#REF!</definedName>
    <definedName name="TI" localSheetId="11">'[13]TARIF2002'!#REF!</definedName>
    <definedName name="TI" localSheetId="10">'[13]TARIF2002'!#REF!</definedName>
    <definedName name="TI" localSheetId="9">'[13]TARIF2002'!#REF!</definedName>
    <definedName name="TI">'[1]TARIF2002'!#REF!</definedName>
    <definedName name="TITU" localSheetId="11">#REF!</definedName>
    <definedName name="TITU" localSheetId="10">#REF!</definedName>
    <definedName name="TITU" localSheetId="9">#REF!</definedName>
    <definedName name="TITU">#REF!</definedName>
    <definedName name="TOT" localSheetId="11">#REF!</definedName>
    <definedName name="TOT" localSheetId="10">#REF!</definedName>
    <definedName name="TOT" localSheetId="9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<sst xmlns="http://schemas.openxmlformats.org/spreadsheetml/2006/main" count="225" uniqueCount="32">
  <si>
    <t>ESTRUCTURA DE PRECIOS DE COMBUSTIBLES LIQUIDOS</t>
  </si>
  <si>
    <t>CON DESTINO A SAN ANDRES</t>
  </si>
  <si>
    <t>$/Galón</t>
  </si>
  <si>
    <t>VIGENCIA:  0:00 horas 1 de ENERO de  2005.</t>
  </si>
  <si>
    <t>CONCEPTO</t>
  </si>
  <si>
    <t>GASOLINA REGULAR</t>
  </si>
  <si>
    <t>GASOLINA EXTRA</t>
  </si>
  <si>
    <t>ACPM</t>
  </si>
  <si>
    <t>Ingreso al Productor</t>
  </si>
  <si>
    <t>Transporte</t>
  </si>
  <si>
    <t>Tarifa de Marcación</t>
  </si>
  <si>
    <t>Impuesto Global</t>
  </si>
  <si>
    <t>Precio máximo de venta al Distribuidor Mayorista</t>
  </si>
  <si>
    <t>Margen mayorista</t>
  </si>
  <si>
    <t>Transporte cabotaje Ctg -San Andres</t>
  </si>
  <si>
    <t>Manejo y operación</t>
  </si>
  <si>
    <t>Margen minorista</t>
  </si>
  <si>
    <t xml:space="preserve"> Estos items se publican como una referencia y se calculan de acuerdo con lo dispuesto </t>
  </si>
  <si>
    <t xml:space="preserve"> en la Resolución 18 1549 del 29 de Noviembre de 2004</t>
  </si>
  <si>
    <t>VIGENCIA:  0:00 horas 1 de FEBRERO de  2005.</t>
  </si>
  <si>
    <t>VIGENCIA:  0:00 horas 1 de MARZO de 2005.</t>
  </si>
  <si>
    <t xml:space="preserve"> Estos ítems se publican como una referencia y se calculan de acuerdo con lo dispuesto </t>
  </si>
  <si>
    <t>VIGENCIA:  0:00 horas 1 de ABRIL de 2005.</t>
  </si>
  <si>
    <t>VIGENCIA:  0:00 horas 1 de MAYO de 2005.</t>
  </si>
  <si>
    <t>VIGENCIA:  0:00 horas 1 de JUNIO de 2005.</t>
  </si>
  <si>
    <t>VIGENCIA:  0:00 horas 1 de JULIO de 2005.</t>
  </si>
  <si>
    <t>VIGENCIA:  0:00 horas 1 de AGOSTO de 2005.</t>
  </si>
  <si>
    <t>VIGENCIA:  0:00 horas 1 de SEPTIEMBRE de 2005.</t>
  </si>
  <si>
    <t>VIGENCIA:  0:00 horas 1 de OCTUBRE de 2005.</t>
  </si>
  <si>
    <t>Estos ítems se publican como una referencia y se calculan de acuerdo con lo dispuesto en las Resoluciones 18 1549 del 29 de Noviembre de 2004 y 18 0822 del 29 de Junio de 2005</t>
  </si>
  <si>
    <t>VIGENCIA:  0:00 horas 1 de NOVIEMBRE de 2005.</t>
  </si>
  <si>
    <t>VIGENCIA:  0:00 horas 1 de DICIEMBRE de 2005.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</si>
</sst>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9" formatCode="General_)"/>
  </numFmts>
  <fonts count="5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 locked="0"/>
    </xf>
    <xf numFmtId="0" fontId="43" fillId="31" borderId="0" applyNumberFormat="0" applyBorder="0" applyAlignment="0" applyProtection="0"/>
    <xf numFmtId="37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89" fontId="14" fillId="0" borderId="0">
      <alignment horizontal="left"/>
      <protection/>
    </xf>
    <xf numFmtId="38" fontId="15" fillId="0" borderId="0">
      <alignment/>
      <protection/>
    </xf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9" fillId="0" borderId="9">
      <alignment/>
      <protection locked="0"/>
    </xf>
  </cellStyleXfs>
  <cellXfs count="35">
    <xf numFmtId="0" fontId="0" fillId="0" borderId="0" xfId="0" applyAlignment="1">
      <alignment/>
    </xf>
    <xf numFmtId="0" fontId="5" fillId="33" borderId="0" xfId="0" applyFont="1" applyFill="1" applyAlignment="1" applyProtection="1" quotePrefix="1">
      <alignment horizontal="left" vertical="center" wrapText="1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 quotePrefix="1">
      <alignment horizontal="left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4" fontId="2" fillId="0" borderId="11" xfId="0" applyNumberFormat="1" applyFont="1" applyBorder="1" applyAlignment="1" applyProtection="1">
      <alignment/>
      <protection hidden="1"/>
    </xf>
    <xf numFmtId="4" fontId="2" fillId="0" borderId="11" xfId="0" applyNumberFormat="1" applyFont="1" applyFill="1" applyBorder="1" applyAlignment="1" applyProtection="1">
      <alignment horizontal="center"/>
      <protection hidden="1"/>
    </xf>
    <xf numFmtId="4" fontId="2" fillId="0" borderId="12" xfId="0" applyNumberFormat="1" applyFont="1" applyBorder="1" applyAlignment="1" applyProtection="1">
      <alignment/>
      <protection hidden="1"/>
    </xf>
    <xf numFmtId="4" fontId="2" fillId="0" borderId="12" xfId="0" applyNumberFormat="1" applyFont="1" applyFill="1" applyBorder="1" applyAlignment="1" applyProtection="1">
      <alignment horizontal="center"/>
      <protection hidden="1"/>
    </xf>
    <xf numFmtId="4" fontId="2" fillId="0" borderId="13" xfId="0" applyNumberFormat="1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4" fontId="1" fillId="35" borderId="10" xfId="0" applyNumberFormat="1" applyFont="1" applyFill="1" applyBorder="1" applyAlignment="1" applyProtection="1" quotePrefix="1">
      <alignment horizontal="justify" wrapText="1"/>
      <protection hidden="1"/>
    </xf>
    <xf numFmtId="4" fontId="1" fillId="35" borderId="10" xfId="0" applyNumberFormat="1" applyFont="1" applyFill="1" applyBorder="1" applyAlignment="1" applyProtection="1">
      <alignment horizontal="center"/>
      <protection hidden="1"/>
    </xf>
    <xf numFmtId="2" fontId="2" fillId="33" borderId="0" xfId="0" applyNumberFormat="1" applyFont="1" applyFill="1" applyAlignment="1" applyProtection="1">
      <alignment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2" fillId="33" borderId="11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/>
      <protection hidden="1"/>
    </xf>
    <xf numFmtId="4" fontId="4" fillId="0" borderId="14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 quotePrefix="1">
      <alignment horizontal="left"/>
      <protection hidden="1"/>
    </xf>
    <xf numFmtId="2" fontId="2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6" fillId="33" borderId="0" xfId="0" applyFont="1" applyFill="1" applyBorder="1" applyAlignment="1" applyProtection="1" quotePrefix="1">
      <alignment horizontal="left" vertical="center" wrapText="1"/>
      <protection hidden="1"/>
    </xf>
    <xf numFmtId="0" fontId="5" fillId="33" borderId="0" xfId="0" applyFont="1" applyFill="1" applyAlignment="1" applyProtection="1">
      <alignment horizontal="justify" vertic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justify" vertical="center"/>
      <protection hidden="1"/>
    </xf>
    <xf numFmtId="0" fontId="17" fillId="33" borderId="0" xfId="0" applyFont="1" applyFill="1" applyAlignment="1" applyProtection="1">
      <alignment horizontal="left"/>
      <protection hidden="1"/>
    </xf>
    <xf numFmtId="0" fontId="16" fillId="0" borderId="0" xfId="0" applyFont="1" applyAlignment="1" applyProtection="1" quotePrefix="1">
      <alignment horizontal="left" vertical="center" wrapText="1"/>
      <protection hidden="1"/>
    </xf>
    <xf numFmtId="0" fontId="16" fillId="33" borderId="0" xfId="0" applyFont="1" applyFill="1" applyBorder="1" applyAlignment="1" applyProtection="1">
      <alignment horizontal="left" vertical="center" wrapText="1"/>
      <protection hidden="1"/>
    </xf>
    <xf numFmtId="0" fontId="16" fillId="33" borderId="0" xfId="0" applyFont="1" applyFill="1" applyBorder="1" applyAlignment="1" applyProtection="1" quotePrefix="1">
      <alignment horizontal="left" vertical="center" wrapText="1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JULIO%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AGOSTO%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SEPTIEMBRE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OCTUBRE%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NOVIEMBRE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DICIEMBRE%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PRECIOS%20SAP\Combustibles\PME-VPRECIOSCOMBUSTIBLESLIQUIDOS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UBLICACION%20DE%20PRECIOS\PRECIOS%20VIGENTES\PME-VPRECIOSCOMBUSTIBLESLIQUIDOSWE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MAYO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JUNIO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 CONSUMIDORES"/>
    </sheetNames>
    <sheetDataSet>
      <sheetData sheetId="0">
        <row r="7">
          <cell r="B7">
            <v>2580.47</v>
          </cell>
          <cell r="C7">
            <v>3439.19</v>
          </cell>
          <cell r="D7">
            <v>2139.06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198.28715000000003</v>
          </cell>
          <cell r="D14">
            <v>186.6232</v>
          </cell>
        </row>
        <row r="16">
          <cell r="B16">
            <v>291.59875</v>
          </cell>
          <cell r="D16">
            <v>279.9348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B7">
            <v>2601.35</v>
          </cell>
          <cell r="C7">
            <v>3489.19</v>
          </cell>
          <cell r="D7">
            <v>2163.67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197.64795</v>
          </cell>
          <cell r="D14">
            <v>186.0216</v>
          </cell>
        </row>
        <row r="16">
          <cell r="B16">
            <v>290.65875</v>
          </cell>
          <cell r="D16">
            <v>279.0324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B7">
            <v>2635.7</v>
          </cell>
          <cell r="C7">
            <v>3689.19</v>
          </cell>
          <cell r="D7">
            <v>2207.17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196.09244999999999</v>
          </cell>
          <cell r="D14">
            <v>184.55759999999998</v>
          </cell>
        </row>
        <row r="16">
          <cell r="B16">
            <v>288.37125</v>
          </cell>
          <cell r="D16">
            <v>276.83639999999997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ESTR. ORITO"/>
      <sheetName val="DIESEL MARINO"/>
      <sheetName val="ESTR. APL"/>
      <sheetName val="GRANDES CONSUMIDORES"/>
    </sheetNames>
    <sheetDataSet>
      <sheetData sheetId="0">
        <row r="7">
          <cell r="B7">
            <v>2646.23</v>
          </cell>
          <cell r="C7">
            <v>3789.19</v>
          </cell>
          <cell r="D7">
            <v>2224.28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195.19910000000002</v>
          </cell>
          <cell r="D14">
            <v>183.7168</v>
          </cell>
        </row>
        <row r="16">
          <cell r="B16">
            <v>287.0575</v>
          </cell>
          <cell r="D16">
            <v>275.5752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GASOLINA OXIGENADA"/>
      <sheetName val="ESTR. SAN-ANDRES"/>
      <sheetName val="ESTR.APIAY"/>
      <sheetName val="ESTR. ORITO"/>
      <sheetName val="JET A1"/>
      <sheetName val="JET LETICIA"/>
      <sheetName val="DIESEL MARINO"/>
      <sheetName val="ESTR. APL"/>
      <sheetName val="GRANDES CONSUMIDORES"/>
    </sheetNames>
    <sheetDataSet>
      <sheetData sheetId="0">
        <row r="7">
          <cell r="B7">
            <v>2723.34</v>
          </cell>
          <cell r="C7">
            <v>3889.19</v>
          </cell>
          <cell r="D7">
            <v>2309.35</v>
          </cell>
        </row>
        <row r="8">
          <cell r="B8">
            <v>5.1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194.96705000000003</v>
          </cell>
          <cell r="D14">
            <v>183.4984</v>
          </cell>
        </row>
        <row r="16">
          <cell r="B16">
            <v>286.71625</v>
          </cell>
          <cell r="D16">
            <v>275.2476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GASOLINA OXIGENADA"/>
      <sheetName val="ESTR. SAN-ANDRES"/>
      <sheetName val="ESTR.APIAY"/>
      <sheetName val="ESTR. ORITO"/>
      <sheetName val="JET A1"/>
      <sheetName val="JET LETICIA"/>
      <sheetName val="ESTR. APL"/>
      <sheetName val="GRANDES CONSUMIDORES"/>
    </sheetNames>
    <sheetDataSet>
      <sheetData sheetId="0">
        <row r="7">
          <cell r="B7">
            <v>2736.04</v>
          </cell>
          <cell r="C7">
            <v>3889.19</v>
          </cell>
          <cell r="D7">
            <v>2352.38</v>
          </cell>
        </row>
        <row r="8">
          <cell r="B8">
            <v>5.1</v>
          </cell>
          <cell r="D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193.86375</v>
          </cell>
          <cell r="D14">
            <v>182.46</v>
          </cell>
        </row>
        <row r="16">
          <cell r="B16">
            <v>285.09375</v>
          </cell>
          <cell r="D16">
            <v>273.69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ESTR. APL"/>
      <sheetName val="GRANDES CONSUMIDORES"/>
    </sheetNames>
    <sheetDataSet>
      <sheetData sheetId="0">
        <row r="7">
          <cell r="B7">
            <v>2525.04</v>
          </cell>
          <cell r="C7">
            <v>3339.19</v>
          </cell>
          <cell r="D7">
            <v>2078.57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199.03005000000005</v>
          </cell>
          <cell r="D14">
            <v>179.13</v>
          </cell>
        </row>
        <row r="16">
          <cell r="B16">
            <v>292.69125</v>
          </cell>
          <cell r="D16">
            <v>263.42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B7">
            <v>2546.02</v>
          </cell>
          <cell r="C7">
            <v>3339.19</v>
          </cell>
          <cell r="D7">
            <v>2163.67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199.73980000000003</v>
          </cell>
          <cell r="D14">
            <v>179.77</v>
          </cell>
        </row>
        <row r="16">
          <cell r="B16">
            <v>293.735</v>
          </cell>
          <cell r="D16">
            <v>264.37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B7">
            <v>2560.99</v>
          </cell>
          <cell r="C7">
            <v>3439.19</v>
          </cell>
          <cell r="D7">
            <v>2124.89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199.96335000000002</v>
          </cell>
          <cell r="D14">
            <v>179.96</v>
          </cell>
        </row>
        <row r="16">
          <cell r="B16">
            <v>294.06375</v>
          </cell>
          <cell r="D16">
            <v>264.65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B7">
            <v>2561.59</v>
          </cell>
          <cell r="C7">
            <v>3439.19</v>
          </cell>
          <cell r="D7">
            <v>2134.21</v>
          </cell>
        </row>
        <row r="8">
          <cell r="B8">
            <v>3.5</v>
          </cell>
        </row>
        <row r="11">
          <cell r="B11">
            <v>623.889</v>
          </cell>
          <cell r="C11">
            <v>717.4755</v>
          </cell>
          <cell r="D11">
            <v>413.50050000000005</v>
          </cell>
        </row>
        <row r="14">
          <cell r="B14">
            <v>198.9969</v>
          </cell>
          <cell r="D14">
            <v>179.1</v>
          </cell>
        </row>
        <row r="16">
          <cell r="B16">
            <v>292.6425</v>
          </cell>
          <cell r="D16">
            <v>263.38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8"/>
  <sheetViews>
    <sheetView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51.8515625" style="3" customWidth="1"/>
    <col min="2" max="2" width="18.7109375" style="3" customWidth="1"/>
    <col min="3" max="3" width="19.421875" style="3" customWidth="1"/>
    <col min="4" max="4" width="20.7109375" style="3" customWidth="1"/>
    <col min="5" max="16384" width="11.421875" style="3" customWidth="1"/>
  </cols>
  <sheetData>
    <row r="1" spans="1:4" ht="20.25">
      <c r="A1" s="27" t="s">
        <v>0</v>
      </c>
      <c r="B1" s="27"/>
      <c r="C1" s="27"/>
      <c r="D1" s="27"/>
    </row>
    <row r="2" spans="1:4" ht="20.25">
      <c r="A2" s="27" t="s">
        <v>1</v>
      </c>
      <c r="B2" s="27"/>
      <c r="C2" s="27"/>
      <c r="D2" s="27"/>
    </row>
    <row r="3" spans="1:4" ht="20.25">
      <c r="A3" s="27" t="s">
        <v>2</v>
      </c>
      <c r="B3" s="27"/>
      <c r="C3" s="27"/>
      <c r="D3" s="27"/>
    </row>
    <row r="4" spans="1:4" ht="20.25">
      <c r="A4" s="2"/>
      <c r="B4" s="2"/>
      <c r="C4" s="2"/>
      <c r="D4" s="2"/>
    </row>
    <row r="5" ht="21" thickBot="1">
      <c r="A5" s="4" t="s">
        <v>3</v>
      </c>
    </row>
    <row r="6" spans="1:117" s="6" customFormat="1" ht="45" customHeight="1" thickBot="1">
      <c r="A6" s="5" t="s">
        <v>4</v>
      </c>
      <c r="B6" s="5" t="s">
        <v>5</v>
      </c>
      <c r="C6" s="5" t="s">
        <v>6</v>
      </c>
      <c r="D6" s="5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s="6" customFormat="1" ht="24.75" customHeight="1">
      <c r="A7" s="7" t="s">
        <v>8</v>
      </c>
      <c r="B7" s="8">
        <v>2426.82</v>
      </c>
      <c r="C7" s="8">
        <v>3339.19</v>
      </c>
      <c r="D7" s="8">
        <v>2010.63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s="6" customFormat="1" ht="24.75" customHeight="1">
      <c r="A8" s="7" t="s">
        <v>9</v>
      </c>
      <c r="B8" s="8">
        <v>35.87</v>
      </c>
      <c r="C8" s="8">
        <v>35.87</v>
      </c>
      <c r="D8" s="8">
        <v>35.87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s="6" customFormat="1" ht="24.75" customHeight="1">
      <c r="A9" s="9" t="s">
        <v>10</v>
      </c>
      <c r="B9" s="10">
        <v>3.5</v>
      </c>
      <c r="C9" s="10">
        <v>3.5</v>
      </c>
      <c r="D9" s="10">
        <v>3.5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</row>
    <row r="10" spans="1:117" s="6" customFormat="1" ht="24.75" customHeight="1" thickBot="1">
      <c r="A10" s="11" t="s">
        <v>11</v>
      </c>
      <c r="B10" s="12">
        <v>594.18</v>
      </c>
      <c r="C10" s="12">
        <v>683.31</v>
      </c>
      <c r="D10" s="12">
        <v>393.81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</row>
    <row r="11" spans="1:117" s="6" customFormat="1" ht="24.75" customHeight="1" thickBot="1">
      <c r="A11" s="13" t="s">
        <v>12</v>
      </c>
      <c r="B11" s="14">
        <v>3060.37</v>
      </c>
      <c r="C11" s="14">
        <v>4061.87</v>
      </c>
      <c r="D11" s="14">
        <v>2443.81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</row>
    <row r="12" spans="1:117" s="6" customFormat="1" ht="24.75" customHeight="1">
      <c r="A12" s="7" t="s">
        <v>13</v>
      </c>
      <c r="B12" s="16">
        <v>205.55550000000002</v>
      </c>
      <c r="C12" s="8"/>
      <c r="D12" s="8">
        <v>185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 s="6" customFormat="1" ht="24.75" customHeight="1">
      <c r="A13" s="7" t="s">
        <v>14</v>
      </c>
      <c r="B13" s="17">
        <v>329.95313519999996</v>
      </c>
      <c r="C13" s="17">
        <v>329.95313519999996</v>
      </c>
      <c r="D13" s="17">
        <v>329.95313519999996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 s="6" customFormat="1" ht="24.75" customHeight="1">
      <c r="A14" s="7" t="s">
        <v>15</v>
      </c>
      <c r="B14" s="17">
        <v>61.907399999999996</v>
      </c>
      <c r="C14" s="17">
        <v>61.907399999999996</v>
      </c>
      <c r="D14" s="17">
        <v>61.907399999999996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6" customFormat="1" ht="24.75" customHeight="1" thickBot="1">
      <c r="A15" s="18" t="s">
        <v>16</v>
      </c>
      <c r="B15" s="19">
        <v>302.2875</v>
      </c>
      <c r="C15" s="20"/>
      <c r="D15" s="20">
        <v>272.06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ht="22.5" customHeight="1"/>
    <row r="17" spans="1:12" ht="22.5" customHeight="1">
      <c r="A17" s="1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2.5" customHeight="1">
      <c r="A18" s="1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sheetProtection password="DFD7" sheet="1" objects="1" scenarios="1"/>
  <mergeCells count="5">
    <mergeCell ref="A18:L18"/>
    <mergeCell ref="A1:D1"/>
    <mergeCell ref="A2:D2"/>
    <mergeCell ref="A3:D3"/>
    <mergeCell ref="A17:L17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60" zoomScaleNormal="60" zoomScalePageLayoutView="0" workbookViewId="0" topLeftCell="A1">
      <selection activeCell="F16" sqref="F16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spans="1:4" ht="20.25">
      <c r="A4" s="23"/>
      <c r="B4" s="23"/>
      <c r="C4" s="23"/>
      <c r="D4" s="23"/>
    </row>
    <row r="5" ht="21" thickBot="1">
      <c r="A5" s="21" t="s">
        <v>28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7" t="s">
        <v>8</v>
      </c>
      <c r="B7" s="8">
        <f>'[16]COMBUSTIBLES '!B7</f>
        <v>2646.23</v>
      </c>
      <c r="C7" s="8">
        <f>'[16]COMBUSTIBLES '!C7</f>
        <v>3789.19</v>
      </c>
      <c r="D7" s="8">
        <f>'[16]COMBUSTIBLES '!D7</f>
        <v>2224.28</v>
      </c>
    </row>
    <row r="8" spans="1:4" ht="27" customHeight="1">
      <c r="A8" s="7" t="s">
        <v>9</v>
      </c>
      <c r="B8" s="8">
        <v>37.66</v>
      </c>
      <c r="C8" s="8">
        <f>+B8</f>
        <v>37.66</v>
      </c>
      <c r="D8" s="8">
        <f>+B8</f>
        <v>37.66</v>
      </c>
    </row>
    <row r="9" spans="1:4" ht="27" customHeight="1">
      <c r="A9" s="9" t="s">
        <v>10</v>
      </c>
      <c r="B9" s="10">
        <f>+'[16]COMBUSTIBLES '!B8</f>
        <v>3.5</v>
      </c>
      <c r="C9" s="10">
        <f>+B9</f>
        <v>3.5</v>
      </c>
      <c r="D9" s="10">
        <f>+C9</f>
        <v>3.5</v>
      </c>
    </row>
    <row r="10" spans="1:4" ht="27" customHeight="1" thickBot="1">
      <c r="A10" s="11" t="s">
        <v>11</v>
      </c>
      <c r="B10" s="12">
        <f>+'[16]COMBUSTIBLES '!B11</f>
        <v>623.889</v>
      </c>
      <c r="C10" s="12">
        <f>+'[16]COMBUSTIBLES '!C11</f>
        <v>717.4755</v>
      </c>
      <c r="D10" s="12">
        <f>+'[16]COMBUSTIBLES '!D11</f>
        <v>413.50050000000005</v>
      </c>
    </row>
    <row r="11" spans="1:5" ht="44.25" customHeight="1" thickBot="1">
      <c r="A11" s="13" t="s">
        <v>12</v>
      </c>
      <c r="B11" s="14">
        <f>SUM(B7:B10)</f>
        <v>3311.279</v>
      </c>
      <c r="C11" s="14">
        <f>SUM(C7:C10)</f>
        <v>4547.8255</v>
      </c>
      <c r="D11" s="14">
        <f>SUM(D7:D10)</f>
        <v>2678.9405</v>
      </c>
      <c r="E11" s="22"/>
    </row>
    <row r="12" spans="1:4" ht="32.25" customHeight="1">
      <c r="A12" s="7" t="s">
        <v>13</v>
      </c>
      <c r="B12" s="16">
        <f>+'[16]COMBUSTIBLES '!B14</f>
        <v>195.19910000000002</v>
      </c>
      <c r="C12" s="8"/>
      <c r="D12" s="16">
        <f>+'[16]COMBUSTIBLES '!D14</f>
        <v>183.7168</v>
      </c>
    </row>
    <row r="13" spans="1:4" ht="29.25" customHeight="1">
      <c r="A13" s="7" t="s">
        <v>14</v>
      </c>
      <c r="B13" s="17">
        <f>+(334.36*0.65*(1+5.5%))+(334.36*0.35*(1+-13.98%))</f>
        <v>329.95313519999996</v>
      </c>
      <c r="C13" s="17">
        <f>+B13</f>
        <v>329.95313519999996</v>
      </c>
      <c r="D13" s="17">
        <f>+B13</f>
        <v>329.95313519999996</v>
      </c>
    </row>
    <row r="14" spans="1:4" ht="32.25" customHeight="1">
      <c r="A14" s="7" t="s">
        <v>15</v>
      </c>
      <c r="B14" s="17">
        <f>58.68*(1+5.5%)</f>
        <v>61.907399999999996</v>
      </c>
      <c r="C14" s="17">
        <f>+B14</f>
        <v>61.907399999999996</v>
      </c>
      <c r="D14" s="17">
        <f>+C14</f>
        <v>61.907399999999996</v>
      </c>
    </row>
    <row r="15" spans="1:4" ht="30" customHeight="1" thickBot="1">
      <c r="A15" s="18" t="s">
        <v>16</v>
      </c>
      <c r="B15" s="19">
        <f>+'[16]COMBUSTIBLES '!B16</f>
        <v>287.0575</v>
      </c>
      <c r="C15" s="20"/>
      <c r="D15" s="19">
        <f>+'[16]COMBUSTIBLES '!D16</f>
        <v>275.5752</v>
      </c>
    </row>
    <row r="16" spans="5:15" ht="2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38.25" customHeight="1">
      <c r="A17" s="33" t="s">
        <v>29</v>
      </c>
      <c r="B17" s="34"/>
      <c r="C17" s="34"/>
      <c r="D17" s="34"/>
      <c r="E17" s="25"/>
      <c r="F17" s="25"/>
      <c r="G17" s="25"/>
      <c r="H17" s="25"/>
      <c r="I17" s="25"/>
      <c r="J17" s="25"/>
      <c r="K17" s="25"/>
      <c r="L17" s="25"/>
      <c r="M17" s="24"/>
      <c r="N17" s="24"/>
      <c r="O17" s="24"/>
    </row>
    <row r="18" spans="1:12" ht="20.25">
      <c r="A18" s="3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20" spans="1:4" ht="20.25" customHeight="1">
      <c r="A20" s="31"/>
      <c r="B20" s="31"/>
      <c r="C20" s="31"/>
      <c r="D20" s="31"/>
    </row>
    <row r="21" spans="1:4" ht="20.25">
      <c r="A21" s="31"/>
      <c r="B21" s="31"/>
      <c r="C21" s="31"/>
      <c r="D21" s="31"/>
    </row>
  </sheetData>
  <sheetProtection password="CDF6" sheet="1" objects="1" scenarios="1"/>
  <mergeCells count="7">
    <mergeCell ref="A1:D1"/>
    <mergeCell ref="A20:D20"/>
    <mergeCell ref="A21:D21"/>
    <mergeCell ref="A18:L18"/>
    <mergeCell ref="A3:D3"/>
    <mergeCell ref="A2:D2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60" zoomScaleNormal="60" zoomScalePageLayoutView="0" workbookViewId="0" topLeftCell="A2">
      <selection activeCell="E17" sqref="E17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spans="1:4" ht="20.25">
      <c r="A4" s="23"/>
      <c r="B4" s="23"/>
      <c r="C4" s="23"/>
      <c r="D4" s="23"/>
    </row>
    <row r="5" ht="21" thickBot="1">
      <c r="A5" s="21" t="s">
        <v>30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7" t="s">
        <v>8</v>
      </c>
      <c r="B7" s="8">
        <f>'[19]COMBUSTIBLES '!B7</f>
        <v>2723.34</v>
      </c>
      <c r="C7" s="8">
        <f>'[19]COMBUSTIBLES '!C7</f>
        <v>3889.19</v>
      </c>
      <c r="D7" s="8">
        <f>'[19]COMBUSTIBLES '!D7</f>
        <v>2309.35</v>
      </c>
    </row>
    <row r="8" spans="1:4" ht="27" customHeight="1">
      <c r="A8" s="7" t="s">
        <v>9</v>
      </c>
      <c r="B8" s="8">
        <v>37.66</v>
      </c>
      <c r="C8" s="8">
        <f>+B8</f>
        <v>37.66</v>
      </c>
      <c r="D8" s="8">
        <f>+B8</f>
        <v>37.66</v>
      </c>
    </row>
    <row r="9" spans="1:4" ht="27" customHeight="1">
      <c r="A9" s="9" t="s">
        <v>10</v>
      </c>
      <c r="B9" s="10">
        <f>+'[19]COMBUSTIBLES '!B8</f>
        <v>5.1</v>
      </c>
      <c r="C9" s="10">
        <f>+B9</f>
        <v>5.1</v>
      </c>
      <c r="D9" s="10">
        <v>3.5</v>
      </c>
    </row>
    <row r="10" spans="1:4" ht="27" customHeight="1" thickBot="1">
      <c r="A10" s="11" t="s">
        <v>11</v>
      </c>
      <c r="B10" s="12">
        <f>+'[19]COMBUSTIBLES '!B11</f>
        <v>623.889</v>
      </c>
      <c r="C10" s="12">
        <f>+'[19]COMBUSTIBLES '!C11</f>
        <v>717.4755</v>
      </c>
      <c r="D10" s="12">
        <f>+'[19]COMBUSTIBLES '!D11</f>
        <v>413.50050000000005</v>
      </c>
    </row>
    <row r="11" spans="1:5" ht="44.25" customHeight="1" thickBot="1">
      <c r="A11" s="13" t="s">
        <v>12</v>
      </c>
      <c r="B11" s="14">
        <f>SUM(B7:B10)</f>
        <v>3389.989</v>
      </c>
      <c r="C11" s="14">
        <f>SUM(C7:C10)</f>
        <v>4649.425499999999</v>
      </c>
      <c r="D11" s="14">
        <f>SUM(D7:D10)</f>
        <v>2764.0105</v>
      </c>
      <c r="E11" s="22"/>
    </row>
    <row r="12" spans="1:4" ht="32.25" customHeight="1">
      <c r="A12" s="7" t="s">
        <v>13</v>
      </c>
      <c r="B12" s="16">
        <f>+'[19]COMBUSTIBLES '!B14</f>
        <v>194.96705000000003</v>
      </c>
      <c r="C12" s="8"/>
      <c r="D12" s="16">
        <f>+'[19]COMBUSTIBLES '!D14</f>
        <v>183.4984</v>
      </c>
    </row>
    <row r="13" spans="1:4" ht="29.25" customHeight="1">
      <c r="A13" s="7" t="s">
        <v>14</v>
      </c>
      <c r="B13" s="17">
        <f>+(334.36*0.65*(1+5.5%))+(334.36*0.35*(1+-13.98%))</f>
        <v>329.95313519999996</v>
      </c>
      <c r="C13" s="17">
        <f>+B13</f>
        <v>329.95313519999996</v>
      </c>
      <c r="D13" s="17">
        <f>+B13</f>
        <v>329.95313519999996</v>
      </c>
    </row>
    <row r="14" spans="1:4" ht="32.25" customHeight="1">
      <c r="A14" s="7" t="s">
        <v>15</v>
      </c>
      <c r="B14" s="17">
        <f>58.68*(1+5.5%)</f>
        <v>61.907399999999996</v>
      </c>
      <c r="C14" s="17">
        <f>+B14</f>
        <v>61.907399999999996</v>
      </c>
      <c r="D14" s="17">
        <f>+C14</f>
        <v>61.907399999999996</v>
      </c>
    </row>
    <row r="15" spans="1:4" ht="30" customHeight="1" thickBot="1">
      <c r="A15" s="18" t="s">
        <v>16</v>
      </c>
      <c r="B15" s="19">
        <f>+'[19]COMBUSTIBLES '!B16</f>
        <v>286.71625</v>
      </c>
      <c r="C15" s="20"/>
      <c r="D15" s="19">
        <f>+'[19]COMBUSTIBLES '!D16</f>
        <v>275.2476</v>
      </c>
    </row>
    <row r="16" spans="5:15" ht="2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38.25" customHeight="1">
      <c r="A17" s="33" t="s">
        <v>29</v>
      </c>
      <c r="B17" s="34"/>
      <c r="C17" s="34"/>
      <c r="D17" s="34"/>
      <c r="E17" s="25"/>
      <c r="F17" s="25"/>
      <c r="G17" s="25"/>
      <c r="H17" s="25"/>
      <c r="I17" s="25"/>
      <c r="J17" s="25"/>
      <c r="K17" s="25"/>
      <c r="L17" s="25"/>
      <c r="M17" s="24"/>
      <c r="N17" s="24"/>
      <c r="O17" s="24"/>
    </row>
    <row r="18" spans="1:12" ht="20.25">
      <c r="A18" s="3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20" spans="1:4" ht="20.25" customHeight="1">
      <c r="A20" s="31"/>
      <c r="B20" s="31"/>
      <c r="C20" s="31"/>
      <c r="D20" s="31"/>
    </row>
    <row r="21" spans="1:4" ht="20.25">
      <c r="A21" s="31"/>
      <c r="B21" s="31"/>
      <c r="C21" s="31"/>
      <c r="D21" s="31"/>
    </row>
  </sheetData>
  <sheetProtection password="CDF6" sheet="1" objects="1" scenarios="1"/>
  <mergeCells count="7">
    <mergeCell ref="A1:D1"/>
    <mergeCell ref="A20:D20"/>
    <mergeCell ref="A21:D21"/>
    <mergeCell ref="A18:L18"/>
    <mergeCell ref="A3:D3"/>
    <mergeCell ref="A2:D2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60" zoomScaleNormal="60" zoomScalePageLayoutView="0" workbookViewId="0" topLeftCell="A1">
      <selection activeCell="E8" sqref="E8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spans="1:4" ht="20.25">
      <c r="A4" s="23"/>
      <c r="B4" s="23"/>
      <c r="C4" s="23"/>
      <c r="D4" s="23"/>
    </row>
    <row r="5" ht="21" thickBot="1">
      <c r="A5" s="21" t="s">
        <v>31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7" t="s">
        <v>8</v>
      </c>
      <c r="B7" s="8">
        <f>'[20]COMBUSTIBLES '!B7</f>
        <v>2736.04</v>
      </c>
      <c r="C7" s="8">
        <f>'[20]COMBUSTIBLES '!C7</f>
        <v>3889.19</v>
      </c>
      <c r="D7" s="8">
        <f>'[20]COMBUSTIBLES '!D7</f>
        <v>2352.38</v>
      </c>
    </row>
    <row r="8" spans="1:4" ht="27" customHeight="1">
      <c r="A8" s="7" t="s">
        <v>9</v>
      </c>
      <c r="B8" s="8">
        <v>37.66</v>
      </c>
      <c r="C8" s="8">
        <f>+B8</f>
        <v>37.66</v>
      </c>
      <c r="D8" s="8">
        <f>+B8</f>
        <v>37.66</v>
      </c>
    </row>
    <row r="9" spans="1:4" ht="27" customHeight="1">
      <c r="A9" s="9" t="s">
        <v>10</v>
      </c>
      <c r="B9" s="10">
        <f>+'[20]COMBUSTIBLES '!B8</f>
        <v>5.1</v>
      </c>
      <c r="C9" s="10">
        <f>+B9</f>
        <v>5.1</v>
      </c>
      <c r="D9" s="10">
        <f>+'[20]COMBUSTIBLES '!D8</f>
        <v>3.5</v>
      </c>
    </row>
    <row r="10" spans="1:4" ht="27" customHeight="1" thickBot="1">
      <c r="A10" s="11" t="s">
        <v>11</v>
      </c>
      <c r="B10" s="12">
        <f>+'[20]COMBUSTIBLES '!B11</f>
        <v>623.889</v>
      </c>
      <c r="C10" s="12">
        <f>+'[20]COMBUSTIBLES '!C11</f>
        <v>717.4755</v>
      </c>
      <c r="D10" s="12">
        <f>+'[20]COMBUSTIBLES '!D11</f>
        <v>413.50050000000005</v>
      </c>
    </row>
    <row r="11" spans="1:5" ht="44.25" customHeight="1" thickBot="1">
      <c r="A11" s="13" t="s">
        <v>12</v>
      </c>
      <c r="B11" s="14">
        <f>SUM(B7:B10)</f>
        <v>3402.689</v>
      </c>
      <c r="C11" s="14">
        <f>SUM(C7:C10)</f>
        <v>4649.425499999999</v>
      </c>
      <c r="D11" s="14">
        <f>SUM(D7:D10)</f>
        <v>2807.0405</v>
      </c>
      <c r="E11" s="22"/>
    </row>
    <row r="12" spans="1:4" ht="32.25" customHeight="1">
      <c r="A12" s="7" t="s">
        <v>13</v>
      </c>
      <c r="B12" s="16">
        <f>+'[20]COMBUSTIBLES '!B14</f>
        <v>193.86375</v>
      </c>
      <c r="C12" s="8"/>
      <c r="D12" s="16">
        <f>+'[20]COMBUSTIBLES '!D14</f>
        <v>182.46</v>
      </c>
    </row>
    <row r="13" spans="1:4" ht="29.25" customHeight="1">
      <c r="A13" s="7" t="s">
        <v>14</v>
      </c>
      <c r="B13" s="17">
        <f>+(334.36*0.65*(1+5.5%))+(334.36*0.35*(1+-13.98%))</f>
        <v>329.95313519999996</v>
      </c>
      <c r="C13" s="17">
        <f>+B13</f>
        <v>329.95313519999996</v>
      </c>
      <c r="D13" s="17">
        <f>+B13</f>
        <v>329.95313519999996</v>
      </c>
    </row>
    <row r="14" spans="1:4" ht="32.25" customHeight="1">
      <c r="A14" s="7" t="s">
        <v>15</v>
      </c>
      <c r="B14" s="17">
        <f>58.68*(1+5.5%)</f>
        <v>61.907399999999996</v>
      </c>
      <c r="C14" s="17">
        <f>+B14</f>
        <v>61.907399999999996</v>
      </c>
      <c r="D14" s="17">
        <f>+C14</f>
        <v>61.907399999999996</v>
      </c>
    </row>
    <row r="15" spans="1:4" ht="30" customHeight="1" thickBot="1">
      <c r="A15" s="18" t="s">
        <v>16</v>
      </c>
      <c r="B15" s="19">
        <f>+'[20]COMBUSTIBLES '!B16</f>
        <v>285.09375</v>
      </c>
      <c r="C15" s="20"/>
      <c r="D15" s="19">
        <f>+'[20]COMBUSTIBLES '!D16</f>
        <v>273.69</v>
      </c>
    </row>
    <row r="16" spans="5:15" ht="2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38.25" customHeight="1">
      <c r="A17" s="33" t="s">
        <v>29</v>
      </c>
      <c r="B17" s="34"/>
      <c r="C17" s="34"/>
      <c r="D17" s="34"/>
      <c r="E17" s="25"/>
      <c r="F17" s="25"/>
      <c r="G17" s="25"/>
      <c r="H17" s="25"/>
      <c r="I17" s="25"/>
      <c r="J17" s="25"/>
      <c r="K17" s="25"/>
      <c r="L17" s="25"/>
      <c r="M17" s="24"/>
      <c r="N17" s="24"/>
      <c r="O17" s="24"/>
    </row>
    <row r="18" spans="1:12" ht="20.25">
      <c r="A18" s="3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20" spans="1:4" ht="20.25" customHeight="1">
      <c r="A20" s="31"/>
      <c r="B20" s="31"/>
      <c r="C20" s="31"/>
      <c r="D20" s="31"/>
    </row>
    <row r="21" spans="1:4" ht="20.25">
      <c r="A21" s="31"/>
      <c r="B21" s="31"/>
      <c r="C21" s="31"/>
      <c r="D21" s="31"/>
    </row>
  </sheetData>
  <sheetProtection password="CDF6" sheet="1" objects="1" scenarios="1"/>
  <mergeCells count="7">
    <mergeCell ref="A1:D1"/>
    <mergeCell ref="A20:D20"/>
    <mergeCell ref="A21:D21"/>
    <mergeCell ref="A18:L18"/>
    <mergeCell ref="A3:D3"/>
    <mergeCell ref="A2:D2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"/>
  <sheetViews>
    <sheetView zoomScale="75" zoomScaleNormal="75" zoomScalePageLayoutView="0" workbookViewId="0" topLeftCell="A1">
      <selection activeCell="A11" sqref="A11"/>
    </sheetView>
  </sheetViews>
  <sheetFormatPr defaultColWidth="11.421875" defaultRowHeight="12.75"/>
  <cols>
    <col min="1" max="1" width="51.8515625" style="3" customWidth="1"/>
    <col min="2" max="2" width="18.7109375" style="3" customWidth="1"/>
    <col min="3" max="3" width="19.421875" style="3" customWidth="1"/>
    <col min="4" max="4" width="20.7109375" style="3" customWidth="1"/>
    <col min="5" max="16384" width="11.421875" style="3" customWidth="1"/>
  </cols>
  <sheetData>
    <row r="1" spans="1:4" ht="20.25">
      <c r="A1" s="27" t="s">
        <v>0</v>
      </c>
      <c r="B1" s="27"/>
      <c r="C1" s="27"/>
      <c r="D1" s="27"/>
    </row>
    <row r="2" spans="1:4" ht="20.25">
      <c r="A2" s="27" t="s">
        <v>1</v>
      </c>
      <c r="B2" s="27"/>
      <c r="C2" s="27"/>
      <c r="D2" s="27"/>
    </row>
    <row r="3" spans="1:4" ht="20.25">
      <c r="A3" s="27" t="s">
        <v>2</v>
      </c>
      <c r="B3" s="27"/>
      <c r="C3" s="27"/>
      <c r="D3" s="27"/>
    </row>
    <row r="4" spans="1:4" ht="20.25">
      <c r="A4" s="2"/>
      <c r="B4" s="2"/>
      <c r="C4" s="2"/>
      <c r="D4" s="2"/>
    </row>
    <row r="5" ht="21" thickBot="1">
      <c r="A5" s="4" t="s">
        <v>19</v>
      </c>
    </row>
    <row r="6" spans="1:47" s="6" customFormat="1" ht="41.25" thickBot="1">
      <c r="A6" s="5" t="s">
        <v>4</v>
      </c>
      <c r="B6" s="5" t="s">
        <v>5</v>
      </c>
      <c r="C6" s="5" t="s">
        <v>6</v>
      </c>
      <c r="D6" s="5" t="s">
        <v>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6" customFormat="1" ht="20.25">
      <c r="A7" s="7" t="s">
        <v>8</v>
      </c>
      <c r="B7" s="8">
        <v>0</v>
      </c>
      <c r="C7" s="8">
        <v>0</v>
      </c>
      <c r="D7" s="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6" customFormat="1" ht="20.25">
      <c r="A8" s="7" t="s">
        <v>9</v>
      </c>
      <c r="B8" s="8">
        <v>37.66</v>
      </c>
      <c r="C8" s="8">
        <v>37.66</v>
      </c>
      <c r="D8" s="8">
        <v>37.66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6" customFormat="1" ht="20.25">
      <c r="A9" s="9" t="s">
        <v>10</v>
      </c>
      <c r="B9" s="10">
        <v>0</v>
      </c>
      <c r="C9" s="10">
        <v>0</v>
      </c>
      <c r="D9" s="10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6" customFormat="1" ht="21" thickBot="1">
      <c r="A10" s="11" t="s">
        <v>11</v>
      </c>
      <c r="B10" s="12">
        <v>0</v>
      </c>
      <c r="C10" s="12">
        <v>0</v>
      </c>
      <c r="D10" s="12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6" customFormat="1" ht="41.25" thickBot="1">
      <c r="A11" s="13" t="s">
        <v>12</v>
      </c>
      <c r="B11" s="14">
        <v>37.66</v>
      </c>
      <c r="C11" s="14">
        <v>37.66</v>
      </c>
      <c r="D11" s="14">
        <v>37.66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6" customFormat="1" ht="20.25">
      <c r="A12" s="7" t="s">
        <v>13</v>
      </c>
      <c r="B12" s="16">
        <v>0</v>
      </c>
      <c r="C12" s="8"/>
      <c r="D12" s="8"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6" customFormat="1" ht="20.25">
      <c r="A13" s="7" t="s">
        <v>14</v>
      </c>
      <c r="B13" s="17">
        <v>329.95313519999996</v>
      </c>
      <c r="C13" s="17">
        <v>329.95313519999996</v>
      </c>
      <c r="D13" s="17">
        <v>329.95313519999996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6" customFormat="1" ht="20.25">
      <c r="A14" s="7" t="s">
        <v>15</v>
      </c>
      <c r="B14" s="17">
        <v>61.907399999999996</v>
      </c>
      <c r="C14" s="17">
        <v>61.907399999999996</v>
      </c>
      <c r="D14" s="17">
        <v>61.907399999999996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6" customFormat="1" ht="21" thickBot="1">
      <c r="A15" s="18" t="s">
        <v>16</v>
      </c>
      <c r="B15" s="19">
        <v>0</v>
      </c>
      <c r="C15" s="20"/>
      <c r="D15" s="20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7" spans="1:12" ht="20.25">
      <c r="A17" s="1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0.25">
      <c r="A18" s="1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sheetProtection password="DFD7" sheet="1" objects="1" scenarios="1"/>
  <mergeCells count="5">
    <mergeCell ref="A17:L17"/>
    <mergeCell ref="A18:L18"/>
    <mergeCell ref="A1:D1"/>
    <mergeCell ref="A2:D2"/>
    <mergeCell ref="A3:D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2"/>
  <sheetViews>
    <sheetView showGridLines="0" zoomScale="60" zoomScaleNormal="60" zoomScalePageLayoutView="0" workbookViewId="0" topLeftCell="A1">
      <selection activeCell="C8" sqref="C8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3" spans="1:4" ht="20.25">
      <c r="A3" s="28" t="s">
        <v>0</v>
      </c>
      <c r="B3" s="28"/>
      <c r="C3" s="28"/>
      <c r="D3" s="28"/>
    </row>
    <row r="4" spans="1:4" ht="20.25">
      <c r="A4" s="28" t="s">
        <v>1</v>
      </c>
      <c r="B4" s="28"/>
      <c r="C4" s="28"/>
      <c r="D4" s="28"/>
    </row>
    <row r="5" spans="1:4" ht="20.25">
      <c r="A5" s="28" t="s">
        <v>2</v>
      </c>
      <c r="B5" s="28"/>
      <c r="C5" s="28"/>
      <c r="D5" s="28"/>
    </row>
    <row r="6" ht="21" thickBot="1">
      <c r="A6" s="21" t="s">
        <v>20</v>
      </c>
    </row>
    <row r="7" spans="1:4" ht="45" customHeight="1" thickBot="1">
      <c r="A7" s="5" t="s">
        <v>4</v>
      </c>
      <c r="B7" s="5" t="s">
        <v>5</v>
      </c>
      <c r="C7" s="5" t="s">
        <v>6</v>
      </c>
      <c r="D7" s="5" t="s">
        <v>7</v>
      </c>
    </row>
    <row r="8" spans="1:4" ht="27" customHeight="1">
      <c r="A8" s="7" t="s">
        <v>8</v>
      </c>
      <c r="B8" s="8">
        <f>'[4]COMBUSTIBLES '!B7</f>
        <v>2525.04</v>
      </c>
      <c r="C8" s="8">
        <f>'[4]COMBUSTIBLES '!C7</f>
        <v>3339.19</v>
      </c>
      <c r="D8" s="8">
        <f>'[4]COMBUSTIBLES '!D7</f>
        <v>2078.57</v>
      </c>
    </row>
    <row r="9" spans="1:4" ht="27" customHeight="1">
      <c r="A9" s="7" t="s">
        <v>9</v>
      </c>
      <c r="B9" s="8">
        <v>37.66</v>
      </c>
      <c r="C9" s="8">
        <f>+B9</f>
        <v>37.66</v>
      </c>
      <c r="D9" s="8">
        <f>+B9</f>
        <v>37.66</v>
      </c>
    </row>
    <row r="10" spans="1:4" ht="27" customHeight="1">
      <c r="A10" s="9" t="s">
        <v>10</v>
      </c>
      <c r="B10" s="10">
        <f>+'[4]COMBUSTIBLES '!B8</f>
        <v>3.5</v>
      </c>
      <c r="C10" s="10">
        <f>+B10</f>
        <v>3.5</v>
      </c>
      <c r="D10" s="10">
        <f>+C10</f>
        <v>3.5</v>
      </c>
    </row>
    <row r="11" spans="1:4" ht="27" customHeight="1" thickBot="1">
      <c r="A11" s="11" t="s">
        <v>11</v>
      </c>
      <c r="B11" s="12">
        <f>+'[4]COMBUSTIBLES '!B11</f>
        <v>623.889</v>
      </c>
      <c r="C11" s="12">
        <f>+'[4]COMBUSTIBLES '!C11</f>
        <v>717.4755</v>
      </c>
      <c r="D11" s="12">
        <f>+'[4]COMBUSTIBLES '!D11</f>
        <v>413.50050000000005</v>
      </c>
    </row>
    <row r="12" spans="1:5" ht="44.25" customHeight="1" thickBot="1">
      <c r="A12" s="13" t="s">
        <v>12</v>
      </c>
      <c r="B12" s="14">
        <f>SUM(B8:B11)</f>
        <v>3190.089</v>
      </c>
      <c r="C12" s="14">
        <f>SUM(C8:C11)</f>
        <v>4097.8255</v>
      </c>
      <c r="D12" s="14">
        <f>SUM(D8:D11)</f>
        <v>2533.2305</v>
      </c>
      <c r="E12" s="22"/>
    </row>
    <row r="13" spans="1:4" ht="32.25" customHeight="1">
      <c r="A13" s="7" t="s">
        <v>13</v>
      </c>
      <c r="B13" s="16">
        <f>+'[4]COMBUSTIBLES '!B14</f>
        <v>199.03005000000005</v>
      </c>
      <c r="C13" s="8"/>
      <c r="D13" s="8">
        <f>+'[4]COMBUSTIBLES '!D14</f>
        <v>179.13</v>
      </c>
    </row>
    <row r="14" spans="1:4" ht="29.25" customHeight="1">
      <c r="A14" s="7" t="s">
        <v>14</v>
      </c>
      <c r="B14" s="17">
        <f>+(334.36*0.65*(1+5.5%))+(334.36*0.35*(1+-13.98%))</f>
        <v>329.95313519999996</v>
      </c>
      <c r="C14" s="17">
        <f>+B14</f>
        <v>329.95313519999996</v>
      </c>
      <c r="D14" s="17">
        <f>+B14</f>
        <v>329.95313519999996</v>
      </c>
    </row>
    <row r="15" spans="1:4" ht="32.25" customHeight="1">
      <c r="A15" s="7" t="s">
        <v>15</v>
      </c>
      <c r="B15" s="17">
        <f>58.68*(1+5.5%)</f>
        <v>61.907399999999996</v>
      </c>
      <c r="C15" s="17">
        <f>+B15</f>
        <v>61.907399999999996</v>
      </c>
      <c r="D15" s="17">
        <f>+C15</f>
        <v>61.907399999999996</v>
      </c>
    </row>
    <row r="16" spans="1:4" ht="30" customHeight="1" thickBot="1">
      <c r="A16" s="18" t="s">
        <v>16</v>
      </c>
      <c r="B16" s="19">
        <f>+'[4]COMBUSTIBLES '!B16</f>
        <v>292.69125</v>
      </c>
      <c r="C16" s="20"/>
      <c r="D16" s="20">
        <f>+'[4]COMBUSTIBLES '!D16</f>
        <v>263.42</v>
      </c>
    </row>
    <row r="18" spans="1:12" ht="20.25">
      <c r="A18" s="29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0.25">
      <c r="A19" s="32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1" spans="1:4" ht="20.25" customHeight="1">
      <c r="A21" s="31"/>
      <c r="B21" s="31"/>
      <c r="C21" s="31"/>
      <c r="D21" s="31"/>
    </row>
    <row r="22" spans="1:4" ht="20.25">
      <c r="A22" s="31"/>
      <c r="B22" s="31"/>
      <c r="C22" s="31"/>
      <c r="D22" s="31"/>
    </row>
  </sheetData>
  <sheetProtection password="DFD7" sheet="1" objects="1" scenarios="1"/>
  <mergeCells count="7">
    <mergeCell ref="A3:D3"/>
    <mergeCell ref="A18:L18"/>
    <mergeCell ref="A21:D21"/>
    <mergeCell ref="A22:D22"/>
    <mergeCell ref="A19:L19"/>
    <mergeCell ref="A5:D5"/>
    <mergeCell ref="A4:D4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2"/>
  <sheetViews>
    <sheetView showGridLines="0" zoomScale="60" zoomScaleNormal="60" zoomScalePageLayoutView="0" workbookViewId="0" topLeftCell="A1">
      <selection activeCell="E20" sqref="E20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3" spans="1:4" ht="20.25">
      <c r="A3" s="28" t="s">
        <v>0</v>
      </c>
      <c r="B3" s="28"/>
      <c r="C3" s="28"/>
      <c r="D3" s="28"/>
    </row>
    <row r="4" spans="1:4" ht="20.25">
      <c r="A4" s="28" t="s">
        <v>1</v>
      </c>
      <c r="B4" s="28"/>
      <c r="C4" s="28"/>
      <c r="D4" s="28"/>
    </row>
    <row r="5" spans="1:4" ht="20.25">
      <c r="A5" s="28" t="s">
        <v>2</v>
      </c>
      <c r="B5" s="28"/>
      <c r="C5" s="28"/>
      <c r="D5" s="28"/>
    </row>
    <row r="6" ht="21" thickBot="1">
      <c r="A6" s="21" t="s">
        <v>22</v>
      </c>
    </row>
    <row r="7" spans="1:4" ht="45" customHeight="1" thickBot="1">
      <c r="A7" s="5" t="s">
        <v>4</v>
      </c>
      <c r="B7" s="5" t="s">
        <v>5</v>
      </c>
      <c r="C7" s="5" t="s">
        <v>6</v>
      </c>
      <c r="D7" s="5" t="s">
        <v>7</v>
      </c>
    </row>
    <row r="8" spans="1:4" ht="27" customHeight="1">
      <c r="A8" s="7" t="s">
        <v>8</v>
      </c>
      <c r="B8" s="8">
        <f>'[7]COMBUSTIBLES '!B7</f>
        <v>2546.02</v>
      </c>
      <c r="C8" s="8">
        <f>'[7]COMBUSTIBLES '!C7</f>
        <v>3339.19</v>
      </c>
      <c r="D8" s="8">
        <f>'[7]COMBUSTIBLES '!D7</f>
        <v>2163.67</v>
      </c>
    </row>
    <row r="9" spans="1:4" ht="27" customHeight="1">
      <c r="A9" s="7" t="s">
        <v>9</v>
      </c>
      <c r="B9" s="8">
        <v>37.66</v>
      </c>
      <c r="C9" s="8">
        <f>+B9</f>
        <v>37.66</v>
      </c>
      <c r="D9" s="8">
        <f>+B9</f>
        <v>37.66</v>
      </c>
    </row>
    <row r="10" spans="1:4" ht="27" customHeight="1">
      <c r="A10" s="9" t="s">
        <v>10</v>
      </c>
      <c r="B10" s="10">
        <f>+'[7]COMBUSTIBLES '!B8</f>
        <v>3.5</v>
      </c>
      <c r="C10" s="10">
        <f>+B10</f>
        <v>3.5</v>
      </c>
      <c r="D10" s="10">
        <f>+C10</f>
        <v>3.5</v>
      </c>
    </row>
    <row r="11" spans="1:4" ht="27" customHeight="1" thickBot="1">
      <c r="A11" s="11" t="s">
        <v>11</v>
      </c>
      <c r="B11" s="12">
        <f>+'[7]COMBUSTIBLES '!B11</f>
        <v>623.889</v>
      </c>
      <c r="C11" s="12">
        <f>+'[7]COMBUSTIBLES '!C11</f>
        <v>717.4755</v>
      </c>
      <c r="D11" s="12">
        <f>+'[7]COMBUSTIBLES '!D11</f>
        <v>413.50050000000005</v>
      </c>
    </row>
    <row r="12" spans="1:5" ht="44.25" customHeight="1" thickBot="1">
      <c r="A12" s="13" t="s">
        <v>12</v>
      </c>
      <c r="B12" s="14">
        <f>SUM(B8:B11)</f>
        <v>3211.069</v>
      </c>
      <c r="C12" s="14">
        <f>SUM(C8:C11)</f>
        <v>4097.8255</v>
      </c>
      <c r="D12" s="14">
        <f>SUM(D8:D11)</f>
        <v>2618.3305</v>
      </c>
      <c r="E12" s="22"/>
    </row>
    <row r="13" spans="1:4" ht="32.25" customHeight="1">
      <c r="A13" s="7" t="s">
        <v>13</v>
      </c>
      <c r="B13" s="16">
        <f>+'[7]COMBUSTIBLES '!B14</f>
        <v>199.73980000000003</v>
      </c>
      <c r="C13" s="8"/>
      <c r="D13" s="8">
        <f>+'[7]COMBUSTIBLES '!D14</f>
        <v>179.77</v>
      </c>
    </row>
    <row r="14" spans="1:4" ht="29.25" customHeight="1">
      <c r="A14" s="7" t="s">
        <v>14</v>
      </c>
      <c r="B14" s="17">
        <f>+(334.36*0.65*(1+5.5%))+(334.36*0.35*(1+-13.98%))</f>
        <v>329.95313519999996</v>
      </c>
      <c r="C14" s="17">
        <f>+B14</f>
        <v>329.95313519999996</v>
      </c>
      <c r="D14" s="17">
        <f>+B14</f>
        <v>329.95313519999996</v>
      </c>
    </row>
    <row r="15" spans="1:4" ht="32.25" customHeight="1">
      <c r="A15" s="7" t="s">
        <v>15</v>
      </c>
      <c r="B15" s="17">
        <f>58.68*(1+5.5%)</f>
        <v>61.907399999999996</v>
      </c>
      <c r="C15" s="17">
        <f>+B15</f>
        <v>61.907399999999996</v>
      </c>
      <c r="D15" s="17">
        <f>+C15</f>
        <v>61.907399999999996</v>
      </c>
    </row>
    <row r="16" spans="1:4" ht="30" customHeight="1" thickBot="1">
      <c r="A16" s="18" t="s">
        <v>16</v>
      </c>
      <c r="B16" s="19">
        <f>+'[7]COMBUSTIBLES '!B16</f>
        <v>293.735</v>
      </c>
      <c r="C16" s="20"/>
      <c r="D16" s="20">
        <f>+'[7]COMBUSTIBLES '!D16</f>
        <v>264.37</v>
      </c>
    </row>
    <row r="18" spans="1:12" ht="20.25">
      <c r="A18" s="29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0.25">
      <c r="A19" s="32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1" spans="1:4" ht="20.25" customHeight="1">
      <c r="A21" s="31"/>
      <c r="B21" s="31"/>
      <c r="C21" s="31"/>
      <c r="D21" s="31"/>
    </row>
    <row r="22" spans="1:4" ht="20.25">
      <c r="A22" s="31"/>
      <c r="B22" s="31"/>
      <c r="C22" s="31"/>
      <c r="D22" s="31"/>
    </row>
  </sheetData>
  <sheetProtection password="CC36" sheet="1" objects="1" scenarios="1"/>
  <mergeCells count="7">
    <mergeCell ref="A3:D3"/>
    <mergeCell ref="A18:L18"/>
    <mergeCell ref="A21:D21"/>
    <mergeCell ref="A22:D22"/>
    <mergeCell ref="A19:L19"/>
    <mergeCell ref="A5:D5"/>
    <mergeCell ref="A4:D4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2"/>
  <sheetViews>
    <sheetView showGridLines="0" zoomScale="60" zoomScaleNormal="60" zoomScalePageLayoutView="0" workbookViewId="0" topLeftCell="A1">
      <selection activeCell="B13" sqref="B13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3" spans="1:4" ht="20.25">
      <c r="A3" s="28" t="s">
        <v>0</v>
      </c>
      <c r="B3" s="28"/>
      <c r="C3" s="28"/>
      <c r="D3" s="28"/>
    </row>
    <row r="4" spans="1:4" ht="20.25">
      <c r="A4" s="28" t="s">
        <v>1</v>
      </c>
      <c r="B4" s="28"/>
      <c r="C4" s="28"/>
      <c r="D4" s="28"/>
    </row>
    <row r="5" spans="1:4" ht="20.25">
      <c r="A5" s="28" t="s">
        <v>2</v>
      </c>
      <c r="B5" s="28"/>
      <c r="C5" s="28"/>
      <c r="D5" s="28"/>
    </row>
    <row r="6" ht="21" thickBot="1">
      <c r="A6" s="21" t="s">
        <v>23</v>
      </c>
    </row>
    <row r="7" spans="1:4" ht="45" customHeight="1" thickBot="1">
      <c r="A7" s="5" t="s">
        <v>4</v>
      </c>
      <c r="B7" s="5" t="s">
        <v>5</v>
      </c>
      <c r="C7" s="5" t="s">
        <v>6</v>
      </c>
      <c r="D7" s="5" t="s">
        <v>7</v>
      </c>
    </row>
    <row r="8" spans="1:4" ht="27" customHeight="1">
      <c r="A8" s="7" t="s">
        <v>8</v>
      </c>
      <c r="B8" s="8">
        <f>'[8]COMBUSTIBLES '!B7</f>
        <v>2560.99</v>
      </c>
      <c r="C8" s="8">
        <f>'[8]COMBUSTIBLES '!C7</f>
        <v>3439.19</v>
      </c>
      <c r="D8" s="8">
        <f>'[8]COMBUSTIBLES '!D7</f>
        <v>2124.89</v>
      </c>
    </row>
    <row r="9" spans="1:4" ht="27" customHeight="1">
      <c r="A9" s="7" t="s">
        <v>9</v>
      </c>
      <c r="B9" s="8">
        <v>37.66</v>
      </c>
      <c r="C9" s="8">
        <f>+B9</f>
        <v>37.66</v>
      </c>
      <c r="D9" s="8">
        <f>+B9</f>
        <v>37.66</v>
      </c>
    </row>
    <row r="10" spans="1:4" ht="27" customHeight="1">
      <c r="A10" s="9" t="s">
        <v>10</v>
      </c>
      <c r="B10" s="10">
        <f>+'[8]COMBUSTIBLES '!B8</f>
        <v>3.5</v>
      </c>
      <c r="C10" s="10">
        <f>+B10</f>
        <v>3.5</v>
      </c>
      <c r="D10" s="10">
        <f>+C10</f>
        <v>3.5</v>
      </c>
    </row>
    <row r="11" spans="1:4" ht="27" customHeight="1" thickBot="1">
      <c r="A11" s="11" t="s">
        <v>11</v>
      </c>
      <c r="B11" s="12">
        <f>+'[8]COMBUSTIBLES '!B11</f>
        <v>623.889</v>
      </c>
      <c r="C11" s="12">
        <f>+'[8]COMBUSTIBLES '!C11</f>
        <v>717.4755</v>
      </c>
      <c r="D11" s="12">
        <f>+'[8]COMBUSTIBLES '!D11</f>
        <v>413.50050000000005</v>
      </c>
    </row>
    <row r="12" spans="1:5" ht="44.25" customHeight="1" thickBot="1">
      <c r="A12" s="13" t="s">
        <v>12</v>
      </c>
      <c r="B12" s="14">
        <f>SUM(B8:B11)</f>
        <v>3226.0389999999998</v>
      </c>
      <c r="C12" s="14">
        <f>SUM(C8:C11)</f>
        <v>4197.8255</v>
      </c>
      <c r="D12" s="14">
        <f>SUM(D8:D11)</f>
        <v>2579.5505</v>
      </c>
      <c r="E12" s="22"/>
    </row>
    <row r="13" spans="1:4" ht="32.25" customHeight="1">
      <c r="A13" s="7" t="s">
        <v>13</v>
      </c>
      <c r="B13" s="16">
        <f>+'[8]COMBUSTIBLES '!B14</f>
        <v>199.96335000000002</v>
      </c>
      <c r="C13" s="8"/>
      <c r="D13" s="8">
        <f>+'[8]COMBUSTIBLES '!D14</f>
        <v>179.96</v>
      </c>
    </row>
    <row r="14" spans="1:4" ht="29.25" customHeight="1">
      <c r="A14" s="7" t="s">
        <v>14</v>
      </c>
      <c r="B14" s="17">
        <f>+(334.36*0.65*(1+5.5%))+(334.36*0.35*(1+-13.98%))</f>
        <v>329.95313519999996</v>
      </c>
      <c r="C14" s="17">
        <f>+B14</f>
        <v>329.95313519999996</v>
      </c>
      <c r="D14" s="17">
        <f>+B14</f>
        <v>329.95313519999996</v>
      </c>
    </row>
    <row r="15" spans="1:4" ht="32.25" customHeight="1">
      <c r="A15" s="7" t="s">
        <v>15</v>
      </c>
      <c r="B15" s="17">
        <f>58.68*(1+5.5%)</f>
        <v>61.907399999999996</v>
      </c>
      <c r="C15" s="17">
        <f>+B15</f>
        <v>61.907399999999996</v>
      </c>
      <c r="D15" s="17">
        <f>+C15</f>
        <v>61.907399999999996</v>
      </c>
    </row>
    <row r="16" spans="1:4" ht="30" customHeight="1" thickBot="1">
      <c r="A16" s="18" t="s">
        <v>16</v>
      </c>
      <c r="B16" s="19">
        <f>+'[8]COMBUSTIBLES '!B16</f>
        <v>294.06375</v>
      </c>
      <c r="C16" s="20"/>
      <c r="D16" s="20">
        <f>+'[8]COMBUSTIBLES '!D16</f>
        <v>264.65</v>
      </c>
    </row>
    <row r="18" spans="1:12" ht="20.25">
      <c r="A18" s="29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0.25">
      <c r="A19" s="32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1" spans="1:4" ht="20.25" customHeight="1">
      <c r="A21" s="31"/>
      <c r="B21" s="31"/>
      <c r="C21" s="31"/>
      <c r="D21" s="31"/>
    </row>
    <row r="22" spans="1:4" ht="20.25">
      <c r="A22" s="31"/>
      <c r="B22" s="31"/>
      <c r="C22" s="31"/>
      <c r="D22" s="31"/>
    </row>
  </sheetData>
  <sheetProtection password="CDF6" sheet="1" objects="1" scenarios="1"/>
  <mergeCells count="7">
    <mergeCell ref="A3:D3"/>
    <mergeCell ref="A18:L18"/>
    <mergeCell ref="A21:D21"/>
    <mergeCell ref="A22:D22"/>
    <mergeCell ref="A19:L19"/>
    <mergeCell ref="A5:D5"/>
    <mergeCell ref="A4:D4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60" zoomScaleNormal="60" zoomScalePageLayoutView="0" workbookViewId="0" topLeftCell="A1">
      <selection activeCell="C25" sqref="C25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ht="21" thickBot="1">
      <c r="A4" s="21" t="s">
        <v>24</v>
      </c>
    </row>
    <row r="5" spans="1:4" ht="45" customHeight="1" thickBot="1">
      <c r="A5" s="5" t="s">
        <v>4</v>
      </c>
      <c r="B5" s="5" t="s">
        <v>5</v>
      </c>
      <c r="C5" s="5" t="s">
        <v>6</v>
      </c>
      <c r="D5" s="5" t="s">
        <v>7</v>
      </c>
    </row>
    <row r="6" spans="1:4" ht="27" customHeight="1">
      <c r="A6" s="7" t="s">
        <v>8</v>
      </c>
      <c r="B6" s="8">
        <f>'[9]COMBUSTIBLES '!B7</f>
        <v>2561.59</v>
      </c>
      <c r="C6" s="8">
        <f>'[9]COMBUSTIBLES '!C7</f>
        <v>3439.19</v>
      </c>
      <c r="D6" s="8">
        <f>'[9]COMBUSTIBLES '!D7</f>
        <v>2134.21</v>
      </c>
    </row>
    <row r="7" spans="1:4" ht="27" customHeight="1">
      <c r="A7" s="7" t="s">
        <v>9</v>
      </c>
      <c r="B7" s="8">
        <v>37.66</v>
      </c>
      <c r="C7" s="8">
        <f>+B7</f>
        <v>37.66</v>
      </c>
      <c r="D7" s="8">
        <f>+B7</f>
        <v>37.66</v>
      </c>
    </row>
    <row r="8" spans="1:4" ht="27" customHeight="1">
      <c r="A8" s="9" t="s">
        <v>10</v>
      </c>
      <c r="B8" s="10">
        <f>+'[9]COMBUSTIBLES '!B8</f>
        <v>3.5</v>
      </c>
      <c r="C8" s="10">
        <f>+B8</f>
        <v>3.5</v>
      </c>
      <c r="D8" s="10">
        <f>+C8</f>
        <v>3.5</v>
      </c>
    </row>
    <row r="9" spans="1:4" ht="27" customHeight="1" thickBot="1">
      <c r="A9" s="11" t="s">
        <v>11</v>
      </c>
      <c r="B9" s="12">
        <f>+'[9]COMBUSTIBLES '!B11</f>
        <v>623.889</v>
      </c>
      <c r="C9" s="12">
        <f>+'[9]COMBUSTIBLES '!C11</f>
        <v>717.4755</v>
      </c>
      <c r="D9" s="12">
        <f>+'[9]COMBUSTIBLES '!D11</f>
        <v>413.50050000000005</v>
      </c>
    </row>
    <row r="10" spans="1:5" ht="44.25" customHeight="1" thickBot="1">
      <c r="A10" s="13" t="s">
        <v>12</v>
      </c>
      <c r="B10" s="14">
        <f>SUM(B6:B9)</f>
        <v>3226.639</v>
      </c>
      <c r="C10" s="14">
        <f>SUM(C6:C9)</f>
        <v>4197.8255</v>
      </c>
      <c r="D10" s="14">
        <f>SUM(D6:D9)</f>
        <v>2588.8705</v>
      </c>
      <c r="E10" s="22"/>
    </row>
    <row r="11" spans="1:4" ht="32.25" customHeight="1">
      <c r="A11" s="7" t="s">
        <v>13</v>
      </c>
      <c r="B11" s="16">
        <f>+'[9]COMBUSTIBLES '!B14</f>
        <v>198.9969</v>
      </c>
      <c r="C11" s="8"/>
      <c r="D11" s="8">
        <f>+'[9]COMBUSTIBLES '!D14</f>
        <v>179.1</v>
      </c>
    </row>
    <row r="12" spans="1:4" ht="29.25" customHeight="1">
      <c r="A12" s="7" t="s">
        <v>14</v>
      </c>
      <c r="B12" s="17">
        <f>+(334.36*0.65*(1+5.5%))+(334.36*0.35*(1+-13.98%))</f>
        <v>329.95313519999996</v>
      </c>
      <c r="C12" s="17">
        <f>+B12</f>
        <v>329.95313519999996</v>
      </c>
      <c r="D12" s="17">
        <f>+B12</f>
        <v>329.95313519999996</v>
      </c>
    </row>
    <row r="13" spans="1:4" ht="32.25" customHeight="1">
      <c r="A13" s="7" t="s">
        <v>15</v>
      </c>
      <c r="B13" s="17">
        <f>58.68*(1+5.5%)</f>
        <v>61.907399999999996</v>
      </c>
      <c r="C13" s="17">
        <f>+B13</f>
        <v>61.907399999999996</v>
      </c>
      <c r="D13" s="17">
        <f>+C13</f>
        <v>61.907399999999996</v>
      </c>
    </row>
    <row r="14" spans="1:4" ht="30" customHeight="1" thickBot="1">
      <c r="A14" s="18" t="s">
        <v>16</v>
      </c>
      <c r="B14" s="19">
        <f>+'[9]COMBUSTIBLES '!B16</f>
        <v>292.6425</v>
      </c>
      <c r="C14" s="20"/>
      <c r="D14" s="20">
        <f>+'[9]COMBUSTIBLES '!D16</f>
        <v>263.38</v>
      </c>
    </row>
    <row r="16" spans="1:12" ht="20.25">
      <c r="A16" s="29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0.25">
      <c r="A17" s="32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9" spans="1:4" ht="20.25" customHeight="1">
      <c r="A19" s="31"/>
      <c r="B19" s="31"/>
      <c r="C19" s="31"/>
      <c r="D19" s="31"/>
    </row>
    <row r="20" spans="1:4" ht="20.25">
      <c r="A20" s="31"/>
      <c r="B20" s="31"/>
      <c r="C20" s="31"/>
      <c r="D20" s="31"/>
    </row>
  </sheetData>
  <sheetProtection password="CDF6" sheet="1" objects="1" scenarios="1"/>
  <mergeCells count="7">
    <mergeCell ref="A1:D1"/>
    <mergeCell ref="A16:L16"/>
    <mergeCell ref="A19:D19"/>
    <mergeCell ref="A20:D20"/>
    <mergeCell ref="A17:L17"/>
    <mergeCell ref="A3:D3"/>
    <mergeCell ref="A2:D2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60" zoomScaleNormal="60" zoomScalePageLayoutView="0" workbookViewId="0" topLeftCell="A1">
      <selection activeCell="A7" sqref="A7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ht="21" thickBot="1">
      <c r="A4" s="21" t="s">
        <v>25</v>
      </c>
    </row>
    <row r="5" spans="1:4" ht="45" customHeight="1" thickBot="1">
      <c r="A5" s="5" t="s">
        <v>4</v>
      </c>
      <c r="B5" s="5" t="s">
        <v>5</v>
      </c>
      <c r="C5" s="5" t="s">
        <v>6</v>
      </c>
      <c r="D5" s="5" t="s">
        <v>7</v>
      </c>
    </row>
    <row r="6" spans="1:4" ht="27" customHeight="1">
      <c r="A6" s="7" t="s">
        <v>8</v>
      </c>
      <c r="B6" s="8">
        <f>'[10]COMBUSTIBLES '!B7</f>
        <v>2580.47</v>
      </c>
      <c r="C6" s="8">
        <f>'[10]COMBUSTIBLES '!C7</f>
        <v>3439.19</v>
      </c>
      <c r="D6" s="8">
        <f>'[10]COMBUSTIBLES '!D7</f>
        <v>2139.06</v>
      </c>
    </row>
    <row r="7" spans="1:4" ht="27" customHeight="1">
      <c r="A7" s="7" t="s">
        <v>9</v>
      </c>
      <c r="B7" s="8">
        <v>37.66</v>
      </c>
      <c r="C7" s="8">
        <f>+B7</f>
        <v>37.66</v>
      </c>
      <c r="D7" s="8">
        <f>+B7</f>
        <v>37.66</v>
      </c>
    </row>
    <row r="8" spans="1:4" ht="27" customHeight="1">
      <c r="A8" s="9" t="s">
        <v>10</v>
      </c>
      <c r="B8" s="10">
        <f>+'[10]COMBUSTIBLES '!B8</f>
        <v>3.5</v>
      </c>
      <c r="C8" s="10">
        <f>+B8</f>
        <v>3.5</v>
      </c>
      <c r="D8" s="10">
        <f>+C8</f>
        <v>3.5</v>
      </c>
    </row>
    <row r="9" spans="1:4" ht="27" customHeight="1" thickBot="1">
      <c r="A9" s="11" t="s">
        <v>11</v>
      </c>
      <c r="B9" s="12">
        <f>+'[10]COMBUSTIBLES '!B11</f>
        <v>623.889</v>
      </c>
      <c r="C9" s="12">
        <f>+'[10]COMBUSTIBLES '!C11</f>
        <v>717.4755</v>
      </c>
      <c r="D9" s="12">
        <f>+'[10]COMBUSTIBLES '!D11</f>
        <v>413.50050000000005</v>
      </c>
    </row>
    <row r="10" spans="1:5" ht="44.25" customHeight="1" thickBot="1">
      <c r="A10" s="13" t="s">
        <v>12</v>
      </c>
      <c r="B10" s="14">
        <f>SUM(B6:B9)</f>
        <v>3245.519</v>
      </c>
      <c r="C10" s="14">
        <f>SUM(C6:C9)</f>
        <v>4197.8255</v>
      </c>
      <c r="D10" s="14">
        <f>SUM(D6:D9)</f>
        <v>2593.7205</v>
      </c>
      <c r="E10" s="22"/>
    </row>
    <row r="11" spans="1:4" ht="32.25" customHeight="1">
      <c r="A11" s="7" t="s">
        <v>13</v>
      </c>
      <c r="B11" s="16">
        <f>+'[10]COMBUSTIBLES '!B14</f>
        <v>198.28715000000003</v>
      </c>
      <c r="C11" s="8"/>
      <c r="D11" s="8">
        <f>+'[10]COMBUSTIBLES '!D14</f>
        <v>186.6232</v>
      </c>
    </row>
    <row r="12" spans="1:4" ht="29.25" customHeight="1">
      <c r="A12" s="7" t="s">
        <v>14</v>
      </c>
      <c r="B12" s="17">
        <f>+(334.36*0.65*(1+5.5%))+(334.36*0.35*(1+-13.98%))</f>
        <v>329.95313519999996</v>
      </c>
      <c r="C12" s="17">
        <f>+B12</f>
        <v>329.95313519999996</v>
      </c>
      <c r="D12" s="17">
        <f>+B12</f>
        <v>329.95313519999996</v>
      </c>
    </row>
    <row r="13" spans="1:4" ht="32.25" customHeight="1">
      <c r="A13" s="7" t="s">
        <v>15</v>
      </c>
      <c r="B13" s="17">
        <f>58.68*(1+5.5%)</f>
        <v>61.907399999999996</v>
      </c>
      <c r="C13" s="17">
        <f>+B13</f>
        <v>61.907399999999996</v>
      </c>
      <c r="D13" s="17">
        <f>+C13</f>
        <v>61.907399999999996</v>
      </c>
    </row>
    <row r="14" spans="1:4" ht="30" customHeight="1" thickBot="1">
      <c r="A14" s="18" t="s">
        <v>16</v>
      </c>
      <c r="B14" s="19">
        <f>+'[10]COMBUSTIBLES '!B16</f>
        <v>291.59875</v>
      </c>
      <c r="C14" s="20"/>
      <c r="D14" s="20">
        <f>+'[10]COMBUSTIBLES '!D16</f>
        <v>279.9348</v>
      </c>
    </row>
    <row r="16" spans="1:12" ht="20.25">
      <c r="A16" s="29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0.25">
      <c r="A17" s="32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9" spans="1:4" ht="20.25" customHeight="1">
      <c r="A19" s="31"/>
      <c r="B19" s="31"/>
      <c r="C19" s="31"/>
      <c r="D19" s="31"/>
    </row>
    <row r="20" spans="1:4" ht="20.25">
      <c r="A20" s="31"/>
      <c r="B20" s="31"/>
      <c r="C20" s="31"/>
      <c r="D20" s="31"/>
    </row>
  </sheetData>
  <sheetProtection password="CDF6" sheet="1" objects="1" scenarios="1"/>
  <mergeCells count="7">
    <mergeCell ref="A1:D1"/>
    <mergeCell ref="A16:L16"/>
    <mergeCell ref="A19:D19"/>
    <mergeCell ref="A20:D20"/>
    <mergeCell ref="A17:L17"/>
    <mergeCell ref="A3:D3"/>
    <mergeCell ref="A2:D2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60" zoomScaleNormal="60" zoomScalePageLayoutView="0" workbookViewId="0" topLeftCell="A1">
      <selection activeCell="D12" sqref="D12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spans="1:4" ht="20.25">
      <c r="A4" s="23"/>
      <c r="B4" s="23"/>
      <c r="C4" s="23"/>
      <c r="D4" s="23"/>
    </row>
    <row r="5" ht="21" thickBot="1">
      <c r="A5" s="21" t="s">
        <v>26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7" t="s">
        <v>8</v>
      </c>
      <c r="B7" s="8">
        <f>'[11]COMBUSTIBLES '!B7</f>
        <v>2601.35</v>
      </c>
      <c r="C7" s="8">
        <f>'[11]COMBUSTIBLES '!C7</f>
        <v>3489.19</v>
      </c>
      <c r="D7" s="8">
        <f>'[11]COMBUSTIBLES '!D7</f>
        <v>2163.67</v>
      </c>
    </row>
    <row r="8" spans="1:4" ht="27" customHeight="1">
      <c r="A8" s="7" t="s">
        <v>9</v>
      </c>
      <c r="B8" s="8">
        <v>37.66</v>
      </c>
      <c r="C8" s="8">
        <f>+B8</f>
        <v>37.66</v>
      </c>
      <c r="D8" s="8">
        <f>+B8</f>
        <v>37.66</v>
      </c>
    </row>
    <row r="9" spans="1:4" ht="27" customHeight="1">
      <c r="A9" s="9" t="s">
        <v>10</v>
      </c>
      <c r="B9" s="10">
        <f>+'[11]COMBUSTIBLES '!B8</f>
        <v>3.5</v>
      </c>
      <c r="C9" s="10">
        <f>+B9</f>
        <v>3.5</v>
      </c>
      <c r="D9" s="10">
        <f>+C9</f>
        <v>3.5</v>
      </c>
    </row>
    <row r="10" spans="1:4" ht="27" customHeight="1" thickBot="1">
      <c r="A10" s="11" t="s">
        <v>11</v>
      </c>
      <c r="B10" s="12">
        <f>+'[11]COMBUSTIBLES '!B11</f>
        <v>623.889</v>
      </c>
      <c r="C10" s="12">
        <f>+'[11]COMBUSTIBLES '!C11</f>
        <v>717.4755</v>
      </c>
      <c r="D10" s="12">
        <f>+'[11]COMBUSTIBLES '!D11</f>
        <v>413.50050000000005</v>
      </c>
    </row>
    <row r="11" spans="1:5" ht="44.25" customHeight="1" thickBot="1">
      <c r="A11" s="13" t="s">
        <v>12</v>
      </c>
      <c r="B11" s="14">
        <f>SUM(B7:B10)</f>
        <v>3266.399</v>
      </c>
      <c r="C11" s="14">
        <f>SUM(C7:C10)</f>
        <v>4247.8255</v>
      </c>
      <c r="D11" s="14">
        <f>SUM(D7:D10)</f>
        <v>2618.3305</v>
      </c>
      <c r="E11" s="22"/>
    </row>
    <row r="12" spans="1:4" ht="32.25" customHeight="1">
      <c r="A12" s="7" t="s">
        <v>13</v>
      </c>
      <c r="B12" s="16">
        <f>+'[11]COMBUSTIBLES '!B14</f>
        <v>197.64795</v>
      </c>
      <c r="C12" s="8"/>
      <c r="D12" s="8">
        <f>+'[11]COMBUSTIBLES '!D14</f>
        <v>186.0216</v>
      </c>
    </row>
    <row r="13" spans="1:4" ht="29.25" customHeight="1">
      <c r="A13" s="7" t="s">
        <v>14</v>
      </c>
      <c r="B13" s="17">
        <f>+(334.36*0.65*(1+5.5%))+(334.36*0.35*(1+-13.98%))</f>
        <v>329.95313519999996</v>
      </c>
      <c r="C13" s="17">
        <f>+B13</f>
        <v>329.95313519999996</v>
      </c>
      <c r="D13" s="17">
        <f>+B13</f>
        <v>329.95313519999996</v>
      </c>
    </row>
    <row r="14" spans="1:4" ht="32.25" customHeight="1">
      <c r="A14" s="7" t="s">
        <v>15</v>
      </c>
      <c r="B14" s="17">
        <f>58.68*(1+5.5%)</f>
        <v>61.907399999999996</v>
      </c>
      <c r="C14" s="17">
        <f>+B14</f>
        <v>61.907399999999996</v>
      </c>
      <c r="D14" s="17">
        <f>+C14</f>
        <v>61.907399999999996</v>
      </c>
    </row>
    <row r="15" spans="1:4" ht="30" customHeight="1" thickBot="1">
      <c r="A15" s="18" t="s">
        <v>16</v>
      </c>
      <c r="B15" s="19">
        <f>+'[11]COMBUSTIBLES '!B16</f>
        <v>290.65875</v>
      </c>
      <c r="C15" s="20"/>
      <c r="D15" s="20">
        <f>+'[11]COMBUSTIBLES '!D16</f>
        <v>279.0324</v>
      </c>
    </row>
    <row r="17" spans="1:12" ht="20.25">
      <c r="A17" s="29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0.25">
      <c r="A18" s="32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20" spans="1:4" ht="20.25" customHeight="1">
      <c r="A20" s="31"/>
      <c r="B20" s="31"/>
      <c r="C20" s="31"/>
      <c r="D20" s="31"/>
    </row>
    <row r="21" spans="1:4" ht="20.25">
      <c r="A21" s="31"/>
      <c r="B21" s="31"/>
      <c r="C21" s="31"/>
      <c r="D21" s="31"/>
    </row>
  </sheetData>
  <sheetProtection password="CDF6" sheet="1" objects="1" scenarios="1"/>
  <mergeCells count="7">
    <mergeCell ref="A1:D1"/>
    <mergeCell ref="A17:L17"/>
    <mergeCell ref="A20:D20"/>
    <mergeCell ref="A21:D21"/>
    <mergeCell ref="A18:L18"/>
    <mergeCell ref="A3:D3"/>
    <mergeCell ref="A2:D2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60" zoomScaleNormal="60" zoomScalePageLayoutView="0" workbookViewId="0" topLeftCell="A1">
      <selection activeCell="E23" sqref="E23"/>
    </sheetView>
  </sheetViews>
  <sheetFormatPr defaultColWidth="9.8515625" defaultRowHeight="12.75"/>
  <cols>
    <col min="1" max="1" width="65.421875" style="6" bestFit="1" customWidth="1"/>
    <col min="2" max="2" width="20.140625" style="6" customWidth="1"/>
    <col min="3" max="3" width="20.57421875" style="6" customWidth="1"/>
    <col min="4" max="4" width="27.421875" style="6" customWidth="1"/>
    <col min="5" max="5" width="33.140625" style="6" customWidth="1"/>
    <col min="6" max="6" width="18.28125" style="6" bestFit="1" customWidth="1"/>
    <col min="7" max="7" width="15.00390625" style="6" bestFit="1" customWidth="1"/>
    <col min="8" max="8" width="13.8515625" style="6" bestFit="1" customWidth="1"/>
    <col min="9" max="16384" width="9.8515625" style="6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spans="1:4" ht="20.25">
      <c r="A4" s="23"/>
      <c r="B4" s="23"/>
      <c r="C4" s="23"/>
      <c r="D4" s="23"/>
    </row>
    <row r="5" ht="21" thickBot="1">
      <c r="A5" s="21" t="s">
        <v>27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7" t="s">
        <v>8</v>
      </c>
      <c r="B7" s="8">
        <f>'[12]COMBUSTIBLES '!B7</f>
        <v>2635.7</v>
      </c>
      <c r="C7" s="8">
        <f>'[12]COMBUSTIBLES '!C7</f>
        <v>3689.19</v>
      </c>
      <c r="D7" s="8">
        <f>'[12]COMBUSTIBLES '!D7</f>
        <v>2207.17</v>
      </c>
    </row>
    <row r="8" spans="1:4" ht="27" customHeight="1">
      <c r="A8" s="7" t="s">
        <v>9</v>
      </c>
      <c r="B8" s="8">
        <v>37.66</v>
      </c>
      <c r="C8" s="8">
        <f>+B8</f>
        <v>37.66</v>
      </c>
      <c r="D8" s="8">
        <f>+B8</f>
        <v>37.66</v>
      </c>
    </row>
    <row r="9" spans="1:4" ht="27" customHeight="1">
      <c r="A9" s="9" t="s">
        <v>10</v>
      </c>
      <c r="B9" s="10">
        <f>+'[12]COMBUSTIBLES '!B8</f>
        <v>3.5</v>
      </c>
      <c r="C9" s="10">
        <f>+B9</f>
        <v>3.5</v>
      </c>
      <c r="D9" s="10">
        <f>+C9</f>
        <v>3.5</v>
      </c>
    </row>
    <row r="10" spans="1:4" ht="27" customHeight="1" thickBot="1">
      <c r="A10" s="11" t="s">
        <v>11</v>
      </c>
      <c r="B10" s="12">
        <f>+'[12]COMBUSTIBLES '!B11</f>
        <v>623.889</v>
      </c>
      <c r="C10" s="12">
        <f>+'[12]COMBUSTIBLES '!C11</f>
        <v>717.4755</v>
      </c>
      <c r="D10" s="12">
        <f>+'[12]COMBUSTIBLES '!D11</f>
        <v>413.50050000000005</v>
      </c>
    </row>
    <row r="11" spans="1:5" ht="44.25" customHeight="1" thickBot="1">
      <c r="A11" s="13" t="s">
        <v>12</v>
      </c>
      <c r="B11" s="14">
        <f>SUM(B7:B10)</f>
        <v>3300.749</v>
      </c>
      <c r="C11" s="14">
        <f>SUM(C7:C10)</f>
        <v>4447.8255</v>
      </c>
      <c r="D11" s="14">
        <f>SUM(D7:D10)</f>
        <v>2661.8305</v>
      </c>
      <c r="E11" s="22"/>
    </row>
    <row r="12" spans="1:4" ht="32.25" customHeight="1">
      <c r="A12" s="7" t="s">
        <v>13</v>
      </c>
      <c r="B12" s="16">
        <f>+'[12]COMBUSTIBLES '!B14</f>
        <v>196.09244999999999</v>
      </c>
      <c r="C12" s="8"/>
      <c r="D12" s="8">
        <f>+'[12]COMBUSTIBLES '!D14</f>
        <v>184.55759999999998</v>
      </c>
    </row>
    <row r="13" spans="1:4" ht="29.25" customHeight="1">
      <c r="A13" s="7" t="s">
        <v>14</v>
      </c>
      <c r="B13" s="17">
        <f>+(334.36*0.65*(1+5.5%))+(334.36*0.35*(1+-13.98%))</f>
        <v>329.95313519999996</v>
      </c>
      <c r="C13" s="17">
        <f>+B13</f>
        <v>329.95313519999996</v>
      </c>
      <c r="D13" s="17">
        <f>+B13</f>
        <v>329.95313519999996</v>
      </c>
    </row>
    <row r="14" spans="1:4" ht="32.25" customHeight="1">
      <c r="A14" s="7" t="s">
        <v>15</v>
      </c>
      <c r="B14" s="17">
        <f>58.68*(1+5.5%)</f>
        <v>61.907399999999996</v>
      </c>
      <c r="C14" s="17">
        <f>+B14</f>
        <v>61.907399999999996</v>
      </c>
      <c r="D14" s="17">
        <f>+C14</f>
        <v>61.907399999999996</v>
      </c>
    </row>
    <row r="15" spans="1:4" ht="30" customHeight="1" thickBot="1">
      <c r="A15" s="18" t="s">
        <v>16</v>
      </c>
      <c r="B15" s="19">
        <f>+'[12]COMBUSTIBLES '!B16</f>
        <v>288.37125</v>
      </c>
      <c r="C15" s="20"/>
      <c r="D15" s="20">
        <f>+'[12]COMBUSTIBLES '!D16</f>
        <v>276.83639999999997</v>
      </c>
    </row>
    <row r="17" spans="1:12" ht="20.25">
      <c r="A17" s="29" t="s">
        <v>21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0.25">
      <c r="A18" s="32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20" spans="1:4" ht="20.25" customHeight="1">
      <c r="A20" s="31"/>
      <c r="B20" s="31"/>
      <c r="C20" s="31"/>
      <c r="D20" s="31"/>
    </row>
    <row r="21" spans="1:4" ht="20.25">
      <c r="A21" s="31"/>
      <c r="B21" s="31"/>
      <c r="C21" s="31"/>
      <c r="D21" s="31"/>
    </row>
  </sheetData>
  <sheetProtection password="CDF6" sheet="1" objects="1" scenarios="1"/>
  <mergeCells count="7">
    <mergeCell ref="A1:D1"/>
    <mergeCell ref="A17:L17"/>
    <mergeCell ref="A20:D20"/>
    <mergeCell ref="A21:D21"/>
    <mergeCell ref="A18:L18"/>
    <mergeCell ref="A3:D3"/>
    <mergeCell ref="A2:D2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2005-02-21T15:45:52Z</dcterms:created>
  <dcterms:modified xsi:type="dcterms:W3CDTF">2020-03-06T16:31:03Z</dcterms:modified>
  <cp:category/>
  <cp:version/>
  <cp:contentType/>
  <cp:contentStatus/>
</cp:coreProperties>
</file>