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1nZkMFgVi+0NDCEJjmJX7JAVz8KWwJKQZ3P/Xk7ZMdsGZKM7oGqW/JLjsyxV87vXcJgZiMcuTiEJ1WPYWYg==" workbookSaltValue="3wQZ9tsbCaOIUZtwKgoUQQ==" workbookSpinCount="100000" lockStructure="1"/>
  <bookViews>
    <workbookView xWindow="0" yWindow="0" windowWidth="20490" windowHeight="6855" firstSheet="13" activeTab="14"/>
  </bookViews>
  <sheets>
    <sheet name="Enero 1-3" sheetId="1" r:id="rId1"/>
    <sheet name="Enero 4-5" sheetId="2" r:id="rId2"/>
    <sheet name="Enero 6-31" sheetId="3" r:id="rId3"/>
    <sheet name="Febrero" sheetId="4" r:id="rId4"/>
    <sheet name="Marzo "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2" r:id="rId15"/>
    <sheet name="Agosto 1-27" sheetId="16" r:id="rId16"/>
    <sheet name="Agosto 28-31" sheetId="23" r:id="rId17"/>
    <sheet name="Septiembre" sheetId="17" r:id="rId18"/>
    <sheet name="Octubre" sheetId="18" r:id="rId19"/>
    <sheet name="Noviembre 1-2" sheetId="19" r:id="rId20"/>
    <sheet name="Noviembre 3-30" sheetId="20" r:id="rId21"/>
    <sheet name="Diciembre" sheetId="21" r:id="rId22"/>
  </sheets>
  <externalReferences>
    <externalReference r:id="rId23"/>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23" l="1"/>
  <c r="G52" i="23" s="1"/>
  <c r="F52" i="23" s="1"/>
  <c r="G51" i="23"/>
  <c r="F51" i="23" s="1"/>
  <c r="D51" i="23"/>
  <c r="C51" i="23" s="1"/>
  <c r="D50" i="23"/>
  <c r="G50" i="23" s="1"/>
  <c r="F50" i="23" s="1"/>
  <c r="D48" i="23"/>
  <c r="G48" i="23" s="1"/>
  <c r="C48" i="23"/>
  <c r="D47" i="23"/>
  <c r="G47" i="23" s="1"/>
  <c r="F47" i="23" s="1"/>
  <c r="D45" i="23"/>
  <c r="G45" i="23" s="1"/>
  <c r="F45" i="23" s="1"/>
  <c r="D42" i="23"/>
  <c r="E42" i="23" s="1"/>
  <c r="H42" i="23" s="1"/>
  <c r="H41" i="23"/>
  <c r="C41" i="23"/>
  <c r="E40" i="23"/>
  <c r="H40" i="23" s="1"/>
  <c r="H39" i="23"/>
  <c r="E39" i="23"/>
  <c r="H37" i="23"/>
  <c r="G37" i="23"/>
  <c r="F37" i="23"/>
  <c r="E21" i="23"/>
  <c r="G21" i="23" s="1"/>
  <c r="D21" i="23"/>
  <c r="C21" i="23" s="1"/>
  <c r="D20" i="23"/>
  <c r="C20" i="23" s="1"/>
  <c r="G17" i="23"/>
  <c r="F17" i="23"/>
  <c r="F48" i="23" s="1"/>
  <c r="E17" i="23"/>
  <c r="E48" i="23" s="1"/>
  <c r="H48" i="23" s="1"/>
  <c r="D17" i="23"/>
  <c r="D16" i="23"/>
  <c r="E16" i="23" s="1"/>
  <c r="G16" i="23" s="1"/>
  <c r="E15" i="23"/>
  <c r="E19" i="23" s="1"/>
  <c r="H19" i="23" s="1"/>
  <c r="D15" i="23"/>
  <c r="D19" i="23" s="1"/>
  <c r="E13" i="23"/>
  <c r="H13" i="23" s="1"/>
  <c r="D13" i="23"/>
  <c r="G13" i="23" s="1"/>
  <c r="F13" i="23" s="1"/>
  <c r="H12" i="23"/>
  <c r="E12" i="23"/>
  <c r="E44" i="23" s="1"/>
  <c r="H44" i="23" s="1"/>
  <c r="D12" i="23"/>
  <c r="G12" i="23" s="1"/>
  <c r="F12" i="23" s="1"/>
  <c r="E11" i="23"/>
  <c r="D11" i="23"/>
  <c r="D43" i="23" s="1"/>
  <c r="D10" i="23"/>
  <c r="E10" i="23" s="1"/>
  <c r="H10" i="23" s="1"/>
  <c r="H9" i="23"/>
  <c r="G9" i="23"/>
  <c r="G41" i="23" s="1"/>
  <c r="F9" i="23"/>
  <c r="F41" i="23" s="1"/>
  <c r="C9" i="23"/>
  <c r="F8" i="23"/>
  <c r="E8" i="23"/>
  <c r="H8" i="23" s="1"/>
  <c r="D8" i="23"/>
  <c r="D40" i="23" s="1"/>
  <c r="C8" i="23"/>
  <c r="C40" i="23" s="1"/>
  <c r="H5" i="23"/>
  <c r="G5" i="23"/>
  <c r="F5" i="23"/>
  <c r="B1" i="23"/>
  <c r="E52" i="22"/>
  <c r="H52" i="22" s="1"/>
  <c r="D52" i="22"/>
  <c r="G52" i="22" s="1"/>
  <c r="F52" i="22" s="1"/>
  <c r="G51" i="22"/>
  <c r="F51" i="22"/>
  <c r="D51" i="22"/>
  <c r="C51" i="22" s="1"/>
  <c r="G50" i="22"/>
  <c r="F50" i="22" s="1"/>
  <c r="D50" i="22"/>
  <c r="C50" i="22"/>
  <c r="G48" i="22"/>
  <c r="D48" i="22"/>
  <c r="C48" i="22"/>
  <c r="E47" i="22"/>
  <c r="H47" i="22" s="1"/>
  <c r="D47" i="22"/>
  <c r="G47" i="22" s="1"/>
  <c r="F47" i="22" s="1"/>
  <c r="E45" i="22"/>
  <c r="H45" i="22" s="1"/>
  <c r="D45" i="22"/>
  <c r="G45" i="22" s="1"/>
  <c r="F45" i="22" s="1"/>
  <c r="G42" i="22"/>
  <c r="F42" i="22" s="1"/>
  <c r="D42" i="22"/>
  <c r="E42" i="22" s="1"/>
  <c r="H42" i="22" s="1"/>
  <c r="C42" i="22"/>
  <c r="H41" i="22"/>
  <c r="C41" i="22"/>
  <c r="E40" i="22"/>
  <c r="H40" i="22" s="1"/>
  <c r="E39" i="22"/>
  <c r="H39" i="22" s="1"/>
  <c r="H37" i="22"/>
  <c r="G37" i="22"/>
  <c r="F37" i="22"/>
  <c r="D21" i="22"/>
  <c r="C21" i="22" s="1"/>
  <c r="D20" i="22"/>
  <c r="C20" i="22" s="1"/>
  <c r="G17" i="22"/>
  <c r="F17" i="22"/>
  <c r="F48" i="22" s="1"/>
  <c r="E17" i="22"/>
  <c r="E48" i="22" s="1"/>
  <c r="H48" i="22" s="1"/>
  <c r="D17" i="22"/>
  <c r="D16" i="22"/>
  <c r="E16" i="22" s="1"/>
  <c r="G16" i="22" s="1"/>
  <c r="C16" i="22"/>
  <c r="E15" i="22"/>
  <c r="E19" i="22" s="1"/>
  <c r="H19" i="22" s="1"/>
  <c r="D15" i="22"/>
  <c r="D19" i="22" s="1"/>
  <c r="E13" i="22"/>
  <c r="H13" i="22" s="1"/>
  <c r="D13" i="22"/>
  <c r="G13" i="22" s="1"/>
  <c r="F13" i="22" s="1"/>
  <c r="H12" i="22"/>
  <c r="G12" i="22"/>
  <c r="F12" i="22" s="1"/>
  <c r="E12" i="22"/>
  <c r="E44" i="22" s="1"/>
  <c r="H44" i="22" s="1"/>
  <c r="D12" i="22"/>
  <c r="D44" i="22" s="1"/>
  <c r="C12" i="22"/>
  <c r="E11" i="22"/>
  <c r="D11" i="22"/>
  <c r="D43" i="22" s="1"/>
  <c r="G10" i="22"/>
  <c r="F10" i="22" s="1"/>
  <c r="D10" i="22"/>
  <c r="E10" i="22" s="1"/>
  <c r="H10" i="22" s="1"/>
  <c r="C10" i="22"/>
  <c r="H9" i="22"/>
  <c r="G9" i="22"/>
  <c r="G41" i="22" s="1"/>
  <c r="F9" i="22"/>
  <c r="F41" i="22" s="1"/>
  <c r="C9" i="22"/>
  <c r="F8" i="22"/>
  <c r="E8" i="22"/>
  <c r="H8" i="22" s="1"/>
  <c r="D8" i="22"/>
  <c r="D40" i="22" s="1"/>
  <c r="C8" i="22"/>
  <c r="C40" i="22" s="1"/>
  <c r="H5" i="22"/>
  <c r="G5" i="22"/>
  <c r="F5" i="22"/>
  <c r="B1" i="22"/>
  <c r="F14" i="23" l="1"/>
  <c r="C19" i="23"/>
  <c r="G19" i="23"/>
  <c r="F19" i="23" s="1"/>
  <c r="G40" i="23"/>
  <c r="G43" i="23"/>
  <c r="C43" i="23"/>
  <c r="E43" i="23"/>
  <c r="E46" i="23" s="1"/>
  <c r="E49" i="23" s="1"/>
  <c r="F21" i="23"/>
  <c r="H21" i="23"/>
  <c r="F16" i="23"/>
  <c r="H16" i="23"/>
  <c r="D14" i="23"/>
  <c r="D18" i="23" s="1"/>
  <c r="D44" i="23"/>
  <c r="D46" i="23" s="1"/>
  <c r="D49" i="23" s="1"/>
  <c r="C10" i="23"/>
  <c r="C14" i="23" s="1"/>
  <c r="C18" i="23" s="1"/>
  <c r="G10" i="23"/>
  <c r="F10" i="23" s="1"/>
  <c r="C12" i="23"/>
  <c r="C16" i="23"/>
  <c r="C42" i="23"/>
  <c r="G42" i="23"/>
  <c r="F42" i="23" s="1"/>
  <c r="E45" i="23"/>
  <c r="H45" i="23" s="1"/>
  <c r="E47" i="23"/>
  <c r="C50" i="23"/>
  <c r="E52" i="23"/>
  <c r="H52" i="23" s="1"/>
  <c r="F40" i="23"/>
  <c r="G8" i="23"/>
  <c r="C11" i="23"/>
  <c r="G11" i="23"/>
  <c r="F11" i="23" s="1"/>
  <c r="C13" i="23"/>
  <c r="E14" i="23"/>
  <c r="E18" i="23" s="1"/>
  <c r="C15" i="23"/>
  <c r="G15" i="23"/>
  <c r="F15" i="23" s="1"/>
  <c r="H17" i="23"/>
  <c r="G20" i="23"/>
  <c r="F20" i="23" s="1"/>
  <c r="C45" i="23"/>
  <c r="C47" i="23"/>
  <c r="C52" i="23"/>
  <c r="H11" i="23"/>
  <c r="H14" i="23" s="1"/>
  <c r="H18" i="23" s="1"/>
  <c r="H15" i="23"/>
  <c r="E43" i="22"/>
  <c r="G43" i="22"/>
  <c r="C43" i="22"/>
  <c r="C46" i="22" s="1"/>
  <c r="C49" i="22" s="1"/>
  <c r="F16" i="22"/>
  <c r="H16" i="22"/>
  <c r="C14" i="22"/>
  <c r="G19" i="22"/>
  <c r="F19" i="22" s="1"/>
  <c r="C19" i="22"/>
  <c r="G40" i="22"/>
  <c r="G46" i="22" s="1"/>
  <c r="G49" i="22" s="1"/>
  <c r="D46" i="22"/>
  <c r="D49" i="22" s="1"/>
  <c r="G44" i="22"/>
  <c r="F44" i="22" s="1"/>
  <c r="C44" i="22"/>
  <c r="D14" i="22"/>
  <c r="D18" i="22" s="1"/>
  <c r="E21" i="22"/>
  <c r="G21" i="22" s="1"/>
  <c r="F40" i="22"/>
  <c r="G8" i="22"/>
  <c r="G14" i="22" s="1"/>
  <c r="G18" i="22" s="1"/>
  <c r="C11" i="22"/>
  <c r="G11" i="22"/>
  <c r="F11" i="22" s="1"/>
  <c r="F14" i="22" s="1"/>
  <c r="F18" i="22" s="1"/>
  <c r="C13" i="22"/>
  <c r="E14" i="22"/>
  <c r="E18" i="22" s="1"/>
  <c r="C15" i="22"/>
  <c r="G15" i="22"/>
  <c r="F15" i="22" s="1"/>
  <c r="H17" i="22"/>
  <c r="G20" i="22"/>
  <c r="F20" i="22" s="1"/>
  <c r="C45" i="22"/>
  <c r="E46" i="22"/>
  <c r="E49" i="22" s="1"/>
  <c r="C47" i="22"/>
  <c r="E50" i="22"/>
  <c r="H50" i="22" s="1"/>
  <c r="C52" i="22"/>
  <c r="H11" i="22"/>
  <c r="H14" i="22" s="1"/>
  <c r="H18" i="22" s="1"/>
  <c r="H15" i="22"/>
  <c r="G14" i="23" l="1"/>
  <c r="G18" i="23" s="1"/>
  <c r="H47" i="23"/>
  <c r="E50" i="23"/>
  <c r="H50" i="23" s="1"/>
  <c r="G44" i="23"/>
  <c r="F44" i="23" s="1"/>
  <c r="C44" i="23"/>
  <c r="C46" i="23" s="1"/>
  <c r="C49" i="23" s="1"/>
  <c r="F18" i="23"/>
  <c r="H43" i="23"/>
  <c r="H46" i="23" s="1"/>
  <c r="F43" i="23"/>
  <c r="F46" i="23" s="1"/>
  <c r="F49" i="23" s="1"/>
  <c r="C18" i="22"/>
  <c r="H43" i="22"/>
  <c r="H46" i="22" s="1"/>
  <c r="H49" i="22" s="1"/>
  <c r="F43" i="22"/>
  <c r="F46" i="22" s="1"/>
  <c r="F49" i="22" s="1"/>
  <c r="H21" i="22"/>
  <c r="F21" i="22"/>
  <c r="H49" i="23" l="1"/>
  <c r="G46" i="23"/>
  <c r="G49" i="23" s="1"/>
</calcChain>
</file>

<file path=xl/sharedStrings.xml><?xml version="1.0" encoding="utf-8"?>
<sst xmlns="http://schemas.openxmlformats.org/spreadsheetml/2006/main" count="4370" uniqueCount="86">
  <si>
    <t>Vigencia: 1° de Enero; 00:00horas</t>
  </si>
  <si>
    <t>ESTRUCTURA DE PRECIOS DE COMBUSTIBLES LÍQUIDOS PARA ZONAS DE FRONTERA</t>
  </si>
  <si>
    <t>DEPARTAMENTO DE CHOCO (municipios de Acandí, Unguía y Riosucio)</t>
  </si>
  <si>
    <t>Con cupo ZDF</t>
  </si>
  <si>
    <t>Por encima del cupo *</t>
  </si>
  <si>
    <t>PLANTA DE ABASTO: plantas autorizadas por el plan de abastecimiento ubicadas en Cartagena y Barranquilla</t>
  </si>
  <si>
    <t>ID</t>
  </si>
  <si>
    <t>Ítem</t>
  </si>
  <si>
    <t xml:space="preserve">Gasolina Corriente </t>
  </si>
  <si>
    <t>B10</t>
  </si>
  <si>
    <t>$/Galón</t>
  </si>
  <si>
    <t>IP</t>
  </si>
  <si>
    <t>Ingreso al Productor</t>
  </si>
  <si>
    <t>PN</t>
  </si>
  <si>
    <t>Impuesto Nacional a la gasolina y al ACPM</t>
  </si>
  <si>
    <t>------------------</t>
  </si>
  <si>
    <t>Tt</t>
  </si>
  <si>
    <t>Tarifa de transporte (poliductos y biocombustibles)</t>
  </si>
  <si>
    <t>**</t>
  </si>
  <si>
    <t>Cc</t>
  </si>
  <si>
    <t xml:space="preserve">Recuperación costos </t>
  </si>
  <si>
    <t>Tma</t>
  </si>
  <si>
    <t xml:space="preserve">Tarifa de marcación </t>
  </si>
  <si>
    <t>Margen plan de continuidad</t>
  </si>
  <si>
    <t>PMI</t>
  </si>
  <si>
    <t>Precio Máx. de Venta al Distribuidor Mayorista</t>
  </si>
  <si>
    <t>MD</t>
  </si>
  <si>
    <t>Margen del distribuidor mayorista</t>
  </si>
  <si>
    <t>*</t>
  </si>
  <si>
    <t>Ti</t>
  </si>
  <si>
    <t>Transporte plantas no interconectadas</t>
  </si>
  <si>
    <t>***</t>
  </si>
  <si>
    <t>PS</t>
  </si>
  <si>
    <t>Sobretasa****</t>
  </si>
  <si>
    <t>PMIL</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</si>
  <si>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</si>
  <si>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</si>
  <si>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</si>
  <si>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</si>
  <si>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</si>
  <si>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</si>
  <si>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</si>
  <si>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</si>
  <si>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</si>
  <si>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</si>
  <si>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</si>
  <si>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</si>
  <si>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Abastecimiento desde Cartagena</t>
  </si>
  <si>
    <t>Para ventas sobre el cupo a estaciones de servicio, previa autorización del Ministerio de Minas y Energía, aplica la estructura nacional</t>
  </si>
  <si>
    <t>Será el señalado en la Resolución 182336 del 28 de 2011 y 91657 de 2012, o en la norma que la modifique o sustituya</t>
  </si>
  <si>
    <t>Según punto de entrega</t>
  </si>
  <si>
    <t>Valor del flete Cartagena a Turbo</t>
  </si>
  <si>
    <t>****</t>
  </si>
  <si>
    <t xml:space="preserve">Valor de referencia de sobretasa según Resolución Minminas. </t>
  </si>
  <si>
    <t>Corresponde a la pérdida por evaporación de que trata la Ley 26 de 1989, definida como el 0.4% del Precio Máximo de Venta en Planta de Abastecimiento Mayorista.</t>
  </si>
  <si>
    <t>Valor del transporte desde Turbo a las estaciones de servicio</t>
  </si>
  <si>
    <t>La estructura de la gasolina sin oxigenar aplica en caso de desabastecimiento de alcohol carburante. Una vez superada la situación se deberán activar las mezclas.</t>
  </si>
  <si>
    <t>Ver Nota Informativa</t>
  </si>
  <si>
    <t>DEPARTAMENTO DE CHOCO (municipio de Juradó)</t>
  </si>
  <si>
    <r>
      <t>Por encima del cupo UPME</t>
    </r>
    <r>
      <rPr>
        <b/>
        <vertAlign val="superscript"/>
        <sz val="10"/>
        <color indexed="22"/>
        <rFont val="Calibri"/>
        <family val="2"/>
      </rPr>
      <t>1</t>
    </r>
  </si>
  <si>
    <t>PLANTA DE ABASTO: Buenaventura</t>
  </si>
  <si>
    <t>Gasolina Corriente</t>
  </si>
  <si>
    <t>(2)</t>
  </si>
  <si>
    <t>Abastecimiento desde Buenaventura</t>
  </si>
  <si>
    <t>Será el señalado por el Ministerio de Minas y Energía</t>
  </si>
  <si>
    <t>Valor del transporte de la planta mayorista de Buenaventura hasta las estaciones de servicio de Juradó (Chóco)</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</si>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</sst>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Oxigenada&quot;\ \8\%"/>
    <numFmt numFmtId="165" formatCode="_-* #,##0.00_-;\-* #,##0.00_-;_-* &quot;-&quot;??_-;_-@_-"/>
    <numFmt numFmtId="166" formatCode="&quot;Oxigenada&quot;\ \6\%"/>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sz val="10"/>
      <color rgb="FFFF0000"/>
      <name val="Calibri"/>
      <family val="2"/>
      <scheme val="minor"/>
    </font>
    <font>
      <sz val="10"/>
      <name val="Calibri"/>
      <family val="2"/>
      <scheme val="minor"/>
    </font>
    <font>
      <b/>
      <vertAlign val="superscript"/>
      <sz val="10"/>
      <name val="Calibri"/>
      <family val="2"/>
      <scheme val="minor"/>
    </font>
    <font>
      <u/>
      <sz val="8.8000000000000007"/>
      <color theme="10"/>
      <name val="Calibri"/>
      <family val="2"/>
    </font>
    <font>
      <b/>
      <vertAlign val="superscript"/>
      <sz val="10"/>
      <color indexed="22"/>
      <name val="Calibri"/>
      <family val="2"/>
    </font>
    <font>
      <b/>
      <sz val="10"/>
      <color indexed="10"/>
      <name val="Calibri"/>
      <family val="2"/>
    </font>
  </fonts>
  <fills count="6">
    <fill>
      <patternFill patternType="none"/>
    </fill>
    <fill>
      <patternFill patternType="gray125"/>
    </fill>
    <fill>
      <patternFill patternType="solid">
        <fgColor theme="0"/>
        <bgColor indexed="64"/>
      </patternFill>
    </fill>
    <fill>
      <patternFill patternType="solid">
        <fgColor theme="6" tint="-0.499984740745262"/>
        <bgColor indexed="64"/>
      </patternFill>
    </fill>
    <fill>
      <patternFill patternType="solid">
        <fgColor indexed="50"/>
        <bgColor indexed="64"/>
      </patternFill>
    </fill>
    <fill>
      <patternFill patternType="solid">
        <fgColor theme="2"/>
        <bgColor indexed="64"/>
      </patternFill>
    </fill>
  </fills>
  <borders count="17">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style="double">
        <color rgb="FF92D050"/>
      </left>
      <right/>
      <top/>
      <bottom style="dotted">
        <color rgb="FF92D050"/>
      </bottom>
      <diagonal/>
    </border>
    <border>
      <left/>
      <right/>
      <top/>
      <bottom style="dotted">
        <color rgb="FF92D050"/>
      </bottom>
      <diagonal/>
    </border>
    <border>
      <left/>
      <right style="double">
        <color rgb="FF92D050"/>
      </right>
      <top/>
      <bottom style="dotted">
        <color rgb="FF92D050"/>
      </bottom>
      <diagonal/>
    </border>
    <border>
      <left/>
      <right style="dotted">
        <color rgb="FF92D050"/>
      </right>
      <top style="dotted">
        <color rgb="FF92D050"/>
      </top>
      <bottom style="dotted">
        <color rgb="FF92D050"/>
      </bottom>
      <diagonal/>
    </border>
    <border>
      <left/>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top style="dotted">
        <color rgb="FF92D050"/>
      </top>
      <bottom style="double">
        <color rgb="FF92D050"/>
      </bottom>
      <diagonal/>
    </border>
    <border>
      <left/>
      <right style="dotted">
        <color rgb="FF92D050"/>
      </right>
      <top style="dotted">
        <color rgb="FF92D050"/>
      </top>
      <bottom style="double">
        <color rgb="FF92D050"/>
      </bottom>
      <diagonal/>
    </border>
  </borders>
  <cellStyleXfs count="5">
    <xf numFmtId="0" fontId="0" fillId="0" borderId="0"/>
    <xf numFmtId="9" fontId="1" fillId="0" borderId="0" applyFont="0" applyFill="0" applyBorder="0" applyAlignment="0" applyProtection="0"/>
    <xf numFmtId="0" fontId="4" fillId="0" borderId="0"/>
    <xf numFmtId="165"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70">
    <xf numFmtId="0" fontId="0" fillId="0" borderId="0" xfId="0"/>
    <xf numFmtId="0" fontId="5" fillId="2" borderId="0" xfId="2" applyFont="1" applyFill="1" applyAlignment="1" applyProtection="1">
      <alignment vertical="center"/>
      <protection hidden="1"/>
    </xf>
    <xf numFmtId="0" fontId="5" fillId="0" borderId="0" xfId="2" applyFont="1" applyAlignment="1" applyProtection="1">
      <alignment vertical="center"/>
      <protection hidden="1"/>
    </xf>
    <xf numFmtId="0" fontId="3" fillId="0" borderId="0" xfId="0" applyFont="1" applyProtection="1">
      <protection hidden="1"/>
    </xf>
    <xf numFmtId="0" fontId="5" fillId="2" borderId="0" xfId="2" quotePrefix="1" applyFont="1" applyFill="1" applyBorder="1" applyAlignment="1" applyProtection="1">
      <alignment vertical="center"/>
      <protection hidden="1"/>
    </xf>
    <xf numFmtId="0" fontId="5" fillId="0" borderId="0" xfId="2" quotePrefix="1" applyFont="1" applyFill="1" applyBorder="1" applyAlignment="1" applyProtection="1">
      <alignment vertical="center"/>
      <protection hidden="1"/>
    </xf>
    <xf numFmtId="0" fontId="6" fillId="3" borderId="1" xfId="2" quotePrefix="1" applyFont="1" applyFill="1" applyBorder="1" applyAlignment="1" applyProtection="1">
      <alignment horizontal="left" vertical="center"/>
      <protection hidden="1"/>
    </xf>
    <xf numFmtId="0" fontId="7" fillId="3" borderId="2" xfId="2" applyFont="1" applyFill="1" applyBorder="1" applyAlignment="1" applyProtection="1">
      <alignment vertical="center" wrapText="1"/>
      <protection hidden="1"/>
    </xf>
    <xf numFmtId="0" fontId="6" fillId="3" borderId="6" xfId="2" quotePrefix="1" applyFont="1" applyFill="1" applyBorder="1" applyAlignment="1" applyProtection="1">
      <alignment horizontal="left" vertical="center"/>
      <protection hidden="1"/>
    </xf>
    <xf numFmtId="0" fontId="7" fillId="3" borderId="7" xfId="2" applyFont="1" applyFill="1" applyBorder="1" applyAlignment="1" applyProtection="1">
      <alignment vertical="center" wrapText="1"/>
      <protection hidden="1"/>
    </xf>
    <xf numFmtId="0" fontId="7" fillId="4" borderId="6" xfId="2" applyFont="1" applyFill="1" applyBorder="1" applyAlignment="1" applyProtection="1">
      <alignment horizontal="center" vertical="center" wrapText="1"/>
      <protection hidden="1"/>
    </xf>
    <xf numFmtId="0" fontId="7" fillId="4" borderId="7" xfId="2" applyFont="1" applyFill="1" applyBorder="1" applyAlignment="1" applyProtection="1">
      <alignment horizontal="center" vertical="center" wrapText="1"/>
      <protection hidden="1"/>
    </xf>
    <xf numFmtId="0" fontId="7" fillId="4" borderId="11" xfId="2" applyFont="1" applyFill="1" applyBorder="1" applyAlignment="1" applyProtection="1">
      <alignment horizontal="center" vertical="center" wrapText="1"/>
      <protection hidden="1"/>
    </xf>
    <xf numFmtId="0" fontId="2" fillId="0" borderId="0" xfId="0" applyFont="1" applyProtection="1">
      <protection hidden="1"/>
    </xf>
    <xf numFmtId="164" fontId="7" fillId="4" borderId="7" xfId="2" quotePrefix="1" applyNumberFormat="1" applyFont="1" applyFill="1" applyBorder="1" applyAlignment="1" applyProtection="1">
      <alignment horizontal="center" vertical="center" wrapText="1"/>
      <protection hidden="1"/>
    </xf>
    <xf numFmtId="9" fontId="7" fillId="4" borderId="7" xfId="1" applyFont="1" applyFill="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165" fontId="5" fillId="2" borderId="7" xfId="3" applyFont="1" applyFill="1" applyBorder="1" applyAlignment="1" applyProtection="1">
      <alignment vertical="center" wrapText="1"/>
      <protection hidden="1"/>
    </xf>
    <xf numFmtId="165" fontId="5" fillId="2" borderId="12" xfId="3" applyFont="1" applyFill="1" applyBorder="1" applyAlignment="1" applyProtection="1">
      <alignment vertical="center" wrapText="1"/>
      <protection hidden="1"/>
    </xf>
    <xf numFmtId="165" fontId="5" fillId="2" borderId="11" xfId="3" applyFont="1" applyFill="1" applyBorder="1" applyAlignment="1" applyProtection="1">
      <alignment horizontal="center" vertical="center" wrapText="1"/>
      <protection hidden="1"/>
    </xf>
    <xf numFmtId="165" fontId="5" fillId="2" borderId="7" xfId="3" applyFont="1" applyFill="1" applyBorder="1" applyAlignment="1" applyProtection="1">
      <alignment horizontal="center" vertical="center" wrapText="1"/>
      <protection hidden="1"/>
    </xf>
    <xf numFmtId="165" fontId="5" fillId="2" borderId="12" xfId="3" applyFont="1" applyFill="1" applyBorder="1" applyAlignment="1" applyProtection="1">
      <alignment horizontal="center" vertical="center" wrapText="1"/>
      <protection hidden="1"/>
    </xf>
    <xf numFmtId="0" fontId="5" fillId="0" borderId="7" xfId="0" applyFont="1" applyBorder="1" applyAlignment="1" applyProtection="1">
      <alignment horizontal="left" vertical="center" wrapText="1"/>
      <protection hidden="1"/>
    </xf>
    <xf numFmtId="165" fontId="5" fillId="0" borderId="12" xfId="0" applyNumberFormat="1" applyFont="1" applyBorder="1" applyAlignment="1" applyProtection="1">
      <alignment horizontal="center" vertical="center" wrapText="1"/>
      <protection hidden="1"/>
    </xf>
    <xf numFmtId="165" fontId="5" fillId="0" borderId="11" xfId="3" applyFont="1" applyFill="1" applyBorder="1" applyAlignment="1" applyProtection="1">
      <alignment horizontal="center" vertical="center" wrapText="1"/>
      <protection hidden="1"/>
    </xf>
    <xf numFmtId="165" fontId="5" fillId="0" borderId="7" xfId="3" applyFont="1" applyFill="1" applyBorder="1" applyAlignment="1" applyProtection="1">
      <alignment horizontal="center" vertical="center" wrapText="1"/>
      <protection hidden="1"/>
    </xf>
    <xf numFmtId="165" fontId="5" fillId="0" borderId="12" xfId="3" applyFont="1" applyFill="1" applyBorder="1" applyAlignment="1" applyProtection="1">
      <alignment horizontal="center" vertical="center" wrapText="1"/>
      <protection hidden="1"/>
    </xf>
    <xf numFmtId="165" fontId="5" fillId="0" borderId="12" xfId="0" applyNumberFormat="1" applyFont="1" applyBorder="1" applyAlignment="1" applyProtection="1">
      <alignment horizontal="left" vertical="center" wrapText="1"/>
      <protection hidden="1"/>
    </xf>
    <xf numFmtId="0" fontId="5" fillId="5" borderId="6" xfId="0" applyFont="1" applyFill="1" applyBorder="1" applyAlignment="1" applyProtection="1">
      <alignment horizontal="center" vertical="center" wrapText="1"/>
      <protection hidden="1"/>
    </xf>
    <xf numFmtId="165" fontId="5" fillId="5" borderId="7" xfId="3" applyFont="1" applyFill="1" applyBorder="1" applyAlignment="1" applyProtection="1">
      <alignment vertical="center" wrapText="1"/>
      <protection hidden="1"/>
    </xf>
    <xf numFmtId="165" fontId="5" fillId="5" borderId="12" xfId="3" applyFont="1" applyFill="1" applyBorder="1" applyAlignment="1" applyProtection="1">
      <alignment vertical="center" wrapText="1"/>
      <protection hidden="1"/>
    </xf>
    <xf numFmtId="165" fontId="5" fillId="5" borderId="11" xfId="3" applyFont="1" applyFill="1" applyBorder="1" applyAlignment="1" applyProtection="1">
      <alignment horizontal="center" vertical="center" wrapText="1"/>
      <protection hidden="1"/>
    </xf>
    <xf numFmtId="165" fontId="5" fillId="5" borderId="7" xfId="3" applyFont="1" applyFill="1" applyBorder="1" applyAlignment="1" applyProtection="1">
      <alignment horizontal="center" vertical="center" wrapText="1"/>
      <protection hidden="1"/>
    </xf>
    <xf numFmtId="165" fontId="5" fillId="5" borderId="12" xfId="3" applyFont="1" applyFill="1" applyBorder="1" applyAlignment="1" applyProtection="1">
      <alignment horizontal="center" vertical="center" wrapText="1"/>
      <protection hidden="1"/>
    </xf>
    <xf numFmtId="0" fontId="5" fillId="5" borderId="13" xfId="0" applyFont="1" applyFill="1" applyBorder="1" applyAlignment="1" applyProtection="1">
      <alignment horizontal="center" vertical="center" wrapText="1"/>
      <protection hidden="1"/>
    </xf>
    <xf numFmtId="0" fontId="5" fillId="5" borderId="14" xfId="0" applyFont="1" applyFill="1" applyBorder="1" applyAlignment="1" applyProtection="1">
      <alignment horizontal="left" vertical="center" wrapText="1"/>
      <protection hidden="1"/>
    </xf>
    <xf numFmtId="0" fontId="5" fillId="5" borderId="15" xfId="0" applyFont="1" applyFill="1" applyBorder="1" applyAlignment="1" applyProtection="1">
      <alignment horizontal="left" vertical="center" wrapText="1"/>
      <protection hidden="1"/>
    </xf>
    <xf numFmtId="165" fontId="5" fillId="5" borderId="16" xfId="3" applyFont="1" applyFill="1" applyBorder="1" applyAlignment="1" applyProtection="1">
      <alignment horizontal="center" vertical="center" wrapText="1"/>
      <protection hidden="1"/>
    </xf>
    <xf numFmtId="165" fontId="5" fillId="5" borderId="14" xfId="3" applyFont="1" applyFill="1" applyBorder="1" applyAlignment="1" applyProtection="1">
      <alignment horizontal="center" vertical="center" wrapText="1"/>
      <protection hidden="1"/>
    </xf>
    <xf numFmtId="165" fontId="5" fillId="5" borderId="15"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165" fontId="9" fillId="0" borderId="0" xfId="3" applyFont="1" applyFill="1" applyBorder="1" applyAlignment="1" applyProtection="1">
      <alignment vertical="center" wrapText="1"/>
      <protection hidden="1"/>
    </xf>
    <xf numFmtId="0" fontId="5" fillId="0" borderId="0" xfId="2" quotePrefix="1" applyFont="1" applyFill="1" applyBorder="1" applyAlignment="1" applyProtection="1">
      <alignment horizontal="right" vertical="center" wrapText="1"/>
      <protection hidden="1"/>
    </xf>
    <xf numFmtId="0" fontId="11" fillId="0" borderId="0" xfId="2" quotePrefix="1" applyFont="1" applyFill="1" applyBorder="1" applyAlignment="1" applyProtection="1">
      <alignment horizontal="right" vertical="center" wrapText="1"/>
      <protection hidden="1"/>
    </xf>
    <xf numFmtId="0" fontId="0" fillId="0" borderId="0" xfId="0" applyFont="1" applyAlignment="1" applyProtection="1">
      <alignment vertical="center"/>
      <protection hidden="1"/>
    </xf>
    <xf numFmtId="0" fontId="3" fillId="0" borderId="0" xfId="0" applyFont="1" applyAlignment="1" applyProtection="1">
      <alignment vertical="center"/>
      <protection hidden="1"/>
    </xf>
    <xf numFmtId="0" fontId="10" fillId="0" borderId="0" xfId="2" applyFont="1" applyFill="1" applyBorder="1" applyAlignment="1" applyProtection="1">
      <alignment horizontal="left" vertical="center" wrapText="1"/>
      <protection hidden="1"/>
    </xf>
    <xf numFmtId="0" fontId="10" fillId="0" borderId="0" xfId="2" applyFont="1" applyFill="1" applyBorder="1" applyAlignment="1" applyProtection="1">
      <alignment vertical="center" wrapText="1"/>
      <protection hidden="1"/>
    </xf>
    <xf numFmtId="0" fontId="5" fillId="0" borderId="0" xfId="2" applyFont="1" applyFill="1" applyAlignment="1" applyProtection="1">
      <alignment vertical="center"/>
      <protection hidden="1"/>
    </xf>
    <xf numFmtId="0" fontId="9" fillId="0" borderId="0" xfId="2" applyFont="1" applyAlignment="1" applyProtection="1">
      <alignment vertical="center"/>
      <protection hidden="1"/>
    </xf>
    <xf numFmtId="0" fontId="12" fillId="0" borderId="0" xfId="4" applyFont="1" applyFill="1" applyBorder="1" applyAlignment="1" applyProtection="1">
      <alignment vertical="center" wrapText="1"/>
      <protection hidden="1"/>
    </xf>
    <xf numFmtId="0" fontId="7" fillId="3" borderId="2" xfId="2"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Font="1" applyProtection="1">
      <protection hidden="1"/>
    </xf>
    <xf numFmtId="0" fontId="0" fillId="0" borderId="0" xfId="0" applyFont="1" applyFill="1" applyProtection="1">
      <protection hidden="1"/>
    </xf>
    <xf numFmtId="0" fontId="3" fillId="0" borderId="0" xfId="0" applyFont="1" applyFill="1" applyProtection="1">
      <protection hidden="1"/>
    </xf>
    <xf numFmtId="166" fontId="7" fillId="4" borderId="7" xfId="2" quotePrefix="1" applyNumberFormat="1" applyFont="1" applyFill="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8" fillId="3" borderId="3" xfId="2" applyFont="1" applyFill="1" applyBorder="1" applyAlignment="1" applyProtection="1">
      <alignment horizontal="center" vertical="center"/>
      <protection hidden="1"/>
    </xf>
    <xf numFmtId="0" fontId="8" fillId="3" borderId="4" xfId="2" applyFont="1" applyFill="1" applyBorder="1" applyAlignment="1" applyProtection="1">
      <alignment horizontal="center" vertical="center"/>
      <protection hidden="1"/>
    </xf>
    <xf numFmtId="0" fontId="8" fillId="3" borderId="5" xfId="2" applyFont="1" applyFill="1" applyBorder="1" applyAlignment="1" applyProtection="1">
      <alignment horizontal="center" vertical="center"/>
      <protection hidden="1"/>
    </xf>
    <xf numFmtId="0" fontId="8" fillId="3" borderId="8" xfId="2" applyFont="1" applyFill="1" applyBorder="1" applyAlignment="1" applyProtection="1">
      <alignment horizontal="center" vertical="center"/>
      <protection hidden="1"/>
    </xf>
    <xf numFmtId="0" fontId="8" fillId="3" borderId="9" xfId="2" applyFont="1" applyFill="1" applyBorder="1" applyAlignment="1" applyProtection="1">
      <alignment horizontal="center" vertical="center"/>
      <protection hidden="1"/>
    </xf>
    <xf numFmtId="0" fontId="8" fillId="3" borderId="10" xfId="2" applyFont="1" applyFill="1" applyBorder="1" applyAlignment="1" applyProtection="1">
      <alignment horizontal="center" vertical="center"/>
      <protection hidden="1"/>
    </xf>
    <xf numFmtId="0" fontId="7" fillId="4" borderId="6" xfId="2" quotePrefix="1" applyFont="1" applyFill="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4" borderId="7" xfId="2" applyFont="1" applyFill="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0" fillId="0" borderId="0" xfId="2" applyFont="1" applyFill="1" applyBorder="1" applyAlignment="1" applyProtection="1">
      <alignment horizontal="left" vertical="center" wrapText="1"/>
      <protection hidden="1"/>
    </xf>
    <xf numFmtId="0" fontId="9" fillId="0" borderId="0" xfId="2" applyFont="1" applyAlignment="1" applyProtection="1">
      <alignment horizontal="left" vertical="center" wrapText="1"/>
      <protection hidden="1"/>
    </xf>
  </cellXfs>
  <cellStyles count="5">
    <cellStyle name="Hipervínculo" xfId="4" builtinId="8"/>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3">
          <cell r="K13">
            <v>18.582266130890762</v>
          </cell>
        </row>
      </sheetData>
      <sheetData sheetId="2"/>
      <sheetData sheetId="3">
        <row r="10">
          <cell r="H10">
            <v>4408.22</v>
          </cell>
        </row>
        <row r="11">
          <cell r="H11">
            <v>1092.21</v>
          </cell>
        </row>
        <row r="12">
          <cell r="H12">
            <v>7.2405999999999997</v>
          </cell>
        </row>
        <row r="15">
          <cell r="H15">
            <v>71.510000000000005</v>
          </cell>
        </row>
      </sheetData>
      <sheetData sheetId="4">
        <row r="10">
          <cell r="B10">
            <v>71.510000000000005</v>
          </cell>
        </row>
      </sheetData>
      <sheetData sheetId="5">
        <row r="7">
          <cell r="C7">
            <v>3630.32</v>
          </cell>
        </row>
        <row r="10">
          <cell r="D10">
            <v>3965.72</v>
          </cell>
        </row>
        <row r="11">
          <cell r="C11">
            <v>1213.5675225081191</v>
          </cell>
          <cell r="D11">
            <v>1116.4821207074697</v>
          </cell>
        </row>
        <row r="12">
          <cell r="D12">
            <v>7.2405999999999997</v>
          </cell>
        </row>
      </sheetData>
      <sheetData sheetId="6"/>
      <sheetData sheetId="7"/>
      <sheetData sheetId="8"/>
      <sheetData sheetId="9"/>
      <sheetData sheetId="10"/>
      <sheetData sheetId="11"/>
      <sheetData sheetId="12"/>
      <sheetData sheetId="13"/>
      <sheetData sheetId="14"/>
      <sheetData sheetId="15">
        <row r="1">
          <cell r="B1" t="str">
            <v>Vigencia: 28 de julio; 00:00horas</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3">
          <cell r="K13">
            <v>18.582266130890762</v>
          </cell>
        </row>
      </sheetData>
      <sheetData sheetId="2"/>
      <sheetData sheetId="3">
        <row r="10">
          <cell r="H10">
            <v>4546.68</v>
          </cell>
        </row>
        <row r="11">
          <cell r="H11">
            <v>1092.21</v>
          </cell>
        </row>
        <row r="12">
          <cell r="H12">
            <v>7.2405999999999997</v>
          </cell>
        </row>
        <row r="15">
          <cell r="H15">
            <v>71.510000000000005</v>
          </cell>
        </row>
      </sheetData>
      <sheetData sheetId="4">
        <row r="10">
          <cell r="B10">
            <v>71.510000000000005</v>
          </cell>
        </row>
      </sheetData>
      <sheetData sheetId="5">
        <row r="7">
          <cell r="C7">
            <v>3739.23</v>
          </cell>
        </row>
        <row r="10">
          <cell r="D10">
            <v>4066.7200000000003</v>
          </cell>
        </row>
        <row r="11">
          <cell r="C11">
            <v>1213.5675225081191</v>
          </cell>
          <cell r="D11">
            <v>1116.4821207074697</v>
          </cell>
        </row>
        <row r="12">
          <cell r="D12">
            <v>7.2405999999999997</v>
          </cell>
        </row>
      </sheetData>
      <sheetData sheetId="6"/>
      <sheetData sheetId="7"/>
      <sheetData sheetId="8"/>
      <sheetData sheetId="9"/>
      <sheetData sheetId="10"/>
      <sheetData sheetId="11"/>
      <sheetData sheetId="12"/>
      <sheetData sheetId="13"/>
      <sheetData sheetId="14"/>
      <sheetData sheetId="15">
        <row r="1">
          <cell r="B1" t="str">
            <v>Vigencia: 28 de agosto; 00:00horas</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9" sqref="B9"/>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0</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3781.27</v>
      </c>
      <c r="D8" s="19">
        <v>4177.8</v>
      </c>
      <c r="E8" s="20">
        <v>4756.51</v>
      </c>
      <c r="F8" s="21">
        <v>3781.27</v>
      </c>
      <c r="G8" s="19">
        <v>4177.8</v>
      </c>
      <c r="H8" s="20">
        <v>4756.51</v>
      </c>
      <c r="I8" s="3"/>
      <c r="J8" s="3"/>
    </row>
    <row r="9" spans="1:10" x14ac:dyDescent="0.25">
      <c r="A9" s="16" t="s">
        <v>13</v>
      </c>
      <c r="B9" s="22" t="s">
        <v>14</v>
      </c>
      <c r="C9" s="23" t="s">
        <v>15</v>
      </c>
      <c r="D9" s="19" t="s">
        <v>15</v>
      </c>
      <c r="E9" s="20" t="s">
        <v>15</v>
      </c>
      <c r="F9" s="21">
        <v>1136.6184532248001</v>
      </c>
      <c r="G9" s="19">
        <v>1045.6889769668162</v>
      </c>
      <c r="H9" s="20">
        <v>1022.96</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17.404014358800001</v>
      </c>
      <c r="D11" s="19">
        <v>17.404014358800001</v>
      </c>
      <c r="E11" s="20">
        <v>17.404014358800001</v>
      </c>
      <c r="F11" s="21">
        <v>17.404014358800001</v>
      </c>
      <c r="G11" s="19">
        <v>17.404014358800001</v>
      </c>
      <c r="H11" s="20">
        <v>17.404014358800001</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3877.4246143588002</v>
      </c>
      <c r="D14" s="31">
        <v>4273.9546143588004</v>
      </c>
      <c r="E14" s="32">
        <v>4852.6646143588005</v>
      </c>
      <c r="F14" s="33">
        <v>5014.0430675836005</v>
      </c>
      <c r="G14" s="31">
        <v>5319.6435913256164</v>
      </c>
      <c r="H14" s="32">
        <v>5875.6246143588005</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5147.1146143588003</v>
      </c>
      <c r="D18" s="31">
        <v>5442.0646143588001</v>
      </c>
      <c r="E18" s="32">
        <v>5154.1446143588</v>
      </c>
      <c r="F18" s="33">
        <v>6283.7330675836001</v>
      </c>
      <c r="G18" s="31">
        <v>6487.7535913256161</v>
      </c>
      <c r="H18" s="32">
        <v>6177.104614358801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3781.27</v>
      </c>
      <c r="D40" s="19">
        <v>4177.8</v>
      </c>
      <c r="E40" s="20">
        <v>4756.51</v>
      </c>
      <c r="F40" s="21">
        <v>3781.27</v>
      </c>
      <c r="G40" s="19">
        <v>4177.8</v>
      </c>
      <c r="H40" s="20">
        <v>4756.51</v>
      </c>
      <c r="I40" s="3"/>
      <c r="J40" s="3"/>
    </row>
    <row r="41" spans="1:10" ht="15" customHeight="1" x14ac:dyDescent="0.25">
      <c r="A41" s="16" t="s">
        <v>13</v>
      </c>
      <c r="B41" s="22" t="s">
        <v>14</v>
      </c>
      <c r="C41" s="23" t="s">
        <v>15</v>
      </c>
      <c r="D41" s="19" t="s">
        <v>15</v>
      </c>
      <c r="E41" s="20" t="s">
        <v>15</v>
      </c>
      <c r="F41" s="21">
        <v>1136.6184532248001</v>
      </c>
      <c r="G41" s="19">
        <v>1045.6889769668162</v>
      </c>
      <c r="H41" s="20">
        <v>1022.96</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17.404014358800001</v>
      </c>
      <c r="D43" s="19">
        <v>17.404014358800001</v>
      </c>
      <c r="E43" s="20">
        <v>17.404014358800001</v>
      </c>
      <c r="F43" s="21">
        <v>17.404014358800001</v>
      </c>
      <c r="G43" s="19">
        <v>17.404014358800001</v>
      </c>
      <c r="H43" s="20">
        <v>17.404014358800001</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3877.4246143588002</v>
      </c>
      <c r="D46" s="31">
        <v>4273.9546143588004</v>
      </c>
      <c r="E46" s="32">
        <v>4852.6646143588005</v>
      </c>
      <c r="F46" s="33">
        <v>5014.0430675836005</v>
      </c>
      <c r="G46" s="31">
        <v>5319.6435913256164</v>
      </c>
      <c r="H46" s="32">
        <v>5875.6246143588005</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5147.1146143588003</v>
      </c>
      <c r="D49" s="31">
        <v>5442.0646143588001</v>
      </c>
      <c r="E49" s="32">
        <v>5154.1446143588</v>
      </c>
      <c r="F49" s="33">
        <v>6283.7330675836001</v>
      </c>
      <c r="G49" s="31">
        <v>6487.7535913256161</v>
      </c>
      <c r="H49" s="32">
        <v>6177.104614358801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uB2D5/1ou3IwWQhoLOhe2/CP/tTTVGlOY6LgpGwA8HBj5o5pKZUa1G41xNtok7EuJy9oizeF9+DFCJwifnT50Q==" saltValue="zI2IWQ4mDozf++GTfz12f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8" sqref="C8"/>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75</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M8FmgjMC+xnKx0Ub6+S6GrqQk7z/ClTh0G9HbNPmJBoFRcQweeFd1T+1MOO2U+ma72limDoo7oxNgvytKAkaHg==" saltValue="Wf3gHcIpHJu4aATYCLSl5A=="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10" sqref="B10"/>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76</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V8Vwm1gESRf5Cb1GSf8xKRIQ/HfGiX047tw75ZaZLduHVmUc9dZ1Adh5Hk6OkdZuW0DikRz2S/zWYxLadqNw0w==" saltValue="gjNu8fGiv7A/fa2wx44la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8" sqref="C8"/>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77</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BXDhEWz1Hg7fpeuaJ4iMHLMS0lusGlu/fBQ0olDqHt0Tr8nDPz0wAJKlvF/EqDCXOMb/AN3Br/y0zjViSeStJA==" saltValue="eGbW6ikPza6mmJ+PHnnX1g=="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11" sqref="B11"/>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78</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0XDfYQAHTt3UktnjI0G8hq8IktOoA2KheApNa86nx5FlhiJ0z77a4pEr24C9CNINYpHPV8a7BxZiizy/maxZPQ==" saltValue="U1YY3brKin8p+3Hf98jPEQ=="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9" sqref="C9"/>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79</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YkWKpp/1KWV9DPCEPQbdbs+AfDO17Z570kO4Sk8YErpw7vsvmecdLXUViOgScYJkSxyBGuA68xaXnw3T2XqQXw==" saltValue="t4LHvDY7hYhbwJXRB5prO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tabSelected="1" workbookViewId="0">
      <selection activeCell="B13" sqref="B13"/>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tr">
        <f>+[1]AMAZONAS!B1</f>
        <v>Vigencia: 28 de julio; 00:00horas</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tr">
        <f>+C5</f>
        <v xml:space="preserve">Gasolina Corriente </v>
      </c>
      <c r="G5" s="12" t="str">
        <f>+D5</f>
        <v xml:space="preserve">Gasolina Corriente </v>
      </c>
      <c r="H5" s="11" t="str">
        <f>+E5</f>
        <v>B10</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f>'[1]CORRIENTE OXIGENADA'!C7</f>
        <v>3630.32</v>
      </c>
      <c r="D8" s="19">
        <f>+'[1]CORRIENTE OXIGENADA'!D10</f>
        <v>3965.72</v>
      </c>
      <c r="E8" s="20">
        <f>+[1]BIODIESEL!H10</f>
        <v>4408.22</v>
      </c>
      <c r="F8" s="21">
        <f>C8</f>
        <v>3630.32</v>
      </c>
      <c r="G8" s="19">
        <f>+D8</f>
        <v>3965.72</v>
      </c>
      <c r="H8" s="20">
        <f>+E8</f>
        <v>4408.22</v>
      </c>
      <c r="I8" s="3"/>
      <c r="J8" s="3"/>
    </row>
    <row r="9" spans="1:10" x14ac:dyDescent="0.25">
      <c r="A9" s="16" t="s">
        <v>13</v>
      </c>
      <c r="B9" s="22" t="s">
        <v>14</v>
      </c>
      <c r="C9" s="23" t="str">
        <f>D9</f>
        <v>------------------</v>
      </c>
      <c r="D9" s="19" t="s">
        <v>15</v>
      </c>
      <c r="E9" s="20" t="s">
        <v>15</v>
      </c>
      <c r="F9" s="21">
        <f>'[1]CORRIENTE OXIGENADA'!C11</f>
        <v>1213.5675225081191</v>
      </c>
      <c r="G9" s="19">
        <f>+'[1]CORRIENTE OXIGENADA'!D11</f>
        <v>1116.4821207074697</v>
      </c>
      <c r="H9" s="20">
        <f>+[1]BIODIESEL!H11</f>
        <v>1092.21</v>
      </c>
      <c r="I9" s="3"/>
      <c r="J9" s="3"/>
    </row>
    <row r="10" spans="1:10" x14ac:dyDescent="0.25">
      <c r="A10" s="16" t="s">
        <v>16</v>
      </c>
      <c r="B10" s="22" t="s">
        <v>17</v>
      </c>
      <c r="C10" s="23" t="str">
        <f>D10</f>
        <v>**</v>
      </c>
      <c r="D10" s="24" t="str">
        <f>+A27</f>
        <v>**</v>
      </c>
      <c r="E10" s="25" t="str">
        <f>+D10</f>
        <v>**</v>
      </c>
      <c r="F10" s="26" t="str">
        <f>G10</f>
        <v>**</v>
      </c>
      <c r="G10" s="24" t="str">
        <f>+D10</f>
        <v>**</v>
      </c>
      <c r="H10" s="20" t="str">
        <f>+E10</f>
        <v>**</v>
      </c>
      <c r="I10" s="3"/>
      <c r="J10" s="3"/>
    </row>
    <row r="11" spans="1:10" x14ac:dyDescent="0.25">
      <c r="A11" s="16" t="s">
        <v>19</v>
      </c>
      <c r="B11" s="17" t="s">
        <v>20</v>
      </c>
      <c r="C11" s="18">
        <f>D11</f>
        <v>18.582266130890762</v>
      </c>
      <c r="D11" s="19">
        <f>[1]Rubros!K13</f>
        <v>18.582266130890762</v>
      </c>
      <c r="E11" s="20">
        <f>+D11</f>
        <v>18.582266130890762</v>
      </c>
      <c r="F11" s="21">
        <f>G11</f>
        <v>18.582266130890762</v>
      </c>
      <c r="G11" s="19">
        <f>+D11</f>
        <v>18.582266130890762</v>
      </c>
      <c r="H11" s="20">
        <f>+D11</f>
        <v>18.582266130890762</v>
      </c>
      <c r="I11" s="3"/>
      <c r="J11" s="3"/>
    </row>
    <row r="12" spans="1:10" x14ac:dyDescent="0.25">
      <c r="A12" s="16" t="s">
        <v>21</v>
      </c>
      <c r="B12" s="22" t="s">
        <v>22</v>
      </c>
      <c r="C12" s="27">
        <f>D12</f>
        <v>7.2405999999999997</v>
      </c>
      <c r="D12" s="19">
        <f>+'[1]CORRIENTE OXIGENADA'!D12</f>
        <v>7.2405999999999997</v>
      </c>
      <c r="E12" s="20">
        <f>+[1]BIODIESEL!H12</f>
        <v>7.2405999999999997</v>
      </c>
      <c r="F12" s="21">
        <f>G12</f>
        <v>7.2405999999999997</v>
      </c>
      <c r="G12" s="19">
        <f>+D12</f>
        <v>7.2405999999999997</v>
      </c>
      <c r="H12" s="20">
        <f>+E12</f>
        <v>7.2405999999999997</v>
      </c>
      <c r="I12" s="3"/>
      <c r="J12" s="3"/>
    </row>
    <row r="13" spans="1:10" x14ac:dyDescent="0.25">
      <c r="A13" s="16"/>
      <c r="B13" s="17" t="s">
        <v>23</v>
      </c>
      <c r="C13" s="18">
        <f>D13</f>
        <v>71.510000000000005</v>
      </c>
      <c r="D13" s="19">
        <f>+'[1]COMBUSTIBLES '!B10</f>
        <v>71.510000000000005</v>
      </c>
      <c r="E13" s="20">
        <f>+[1]BIODIESEL!H15</f>
        <v>71.510000000000005</v>
      </c>
      <c r="F13" s="21">
        <f>G13</f>
        <v>71.510000000000005</v>
      </c>
      <c r="G13" s="19">
        <f>+D13</f>
        <v>71.510000000000005</v>
      </c>
      <c r="H13" s="20">
        <f>+E13</f>
        <v>71.510000000000005</v>
      </c>
      <c r="I13" s="3"/>
      <c r="J13" s="3"/>
    </row>
    <row r="14" spans="1:10" x14ac:dyDescent="0.25">
      <c r="A14" s="28" t="s">
        <v>24</v>
      </c>
      <c r="B14" s="29" t="s">
        <v>25</v>
      </c>
      <c r="C14" s="30">
        <f t="shared" ref="C14:H14" si="0">SUM(C8:C13)</f>
        <v>3727.6528661308912</v>
      </c>
      <c r="D14" s="31">
        <f t="shared" si="0"/>
        <v>4063.0528661308908</v>
      </c>
      <c r="E14" s="32">
        <f t="shared" si="0"/>
        <v>4505.5528661308917</v>
      </c>
      <c r="F14" s="33">
        <f t="shared" si="0"/>
        <v>4941.2203886390107</v>
      </c>
      <c r="G14" s="31">
        <f t="shared" si="0"/>
        <v>5179.534986838361</v>
      </c>
      <c r="H14" s="32">
        <f t="shared" si="0"/>
        <v>5597.7628661308918</v>
      </c>
      <c r="I14" s="3"/>
      <c r="J14" s="3"/>
    </row>
    <row r="15" spans="1:10" x14ac:dyDescent="0.25">
      <c r="A15" s="16" t="s">
        <v>26</v>
      </c>
      <c r="B15" s="17" t="s">
        <v>27</v>
      </c>
      <c r="C15" s="21" t="str">
        <f>D15</f>
        <v>*</v>
      </c>
      <c r="D15" s="19" t="str">
        <f>+A26</f>
        <v>*</v>
      </c>
      <c r="E15" s="20" t="str">
        <f>+D15</f>
        <v>*</v>
      </c>
      <c r="F15" s="21" t="str">
        <f>G15</f>
        <v>*</v>
      </c>
      <c r="G15" s="19" t="str">
        <f>+D15</f>
        <v>*</v>
      </c>
      <c r="H15" s="20" t="str">
        <f>+E15</f>
        <v>*</v>
      </c>
      <c r="I15" s="3"/>
      <c r="J15" s="3"/>
    </row>
    <row r="16" spans="1:10" x14ac:dyDescent="0.25">
      <c r="A16" s="16" t="s">
        <v>29</v>
      </c>
      <c r="B16" s="17" t="s">
        <v>30</v>
      </c>
      <c r="C16" s="21" t="str">
        <f>D16</f>
        <v>***</v>
      </c>
      <c r="D16" s="24" t="str">
        <f>+A28</f>
        <v>***</v>
      </c>
      <c r="E16" s="25" t="str">
        <f>+D16</f>
        <v>***</v>
      </c>
      <c r="F16" s="26" t="str">
        <f>G16</f>
        <v>***</v>
      </c>
      <c r="G16" s="24" t="str">
        <f>+E16</f>
        <v>***</v>
      </c>
      <c r="H16" s="25" t="str">
        <f>+G16</f>
        <v>***</v>
      </c>
      <c r="I16" s="3"/>
      <c r="J16" s="3"/>
    </row>
    <row r="17" spans="1:10" x14ac:dyDescent="0.25">
      <c r="A17" s="16" t="s">
        <v>32</v>
      </c>
      <c r="B17" s="17" t="s">
        <v>33</v>
      </c>
      <c r="C17" s="21" t="s">
        <v>52</v>
      </c>
      <c r="D17" s="19" t="str">
        <f>C17</f>
        <v>****</v>
      </c>
      <c r="E17" s="20" t="str">
        <f>D17</f>
        <v>****</v>
      </c>
      <c r="F17" s="21" t="str">
        <f>C17</f>
        <v>****</v>
      </c>
      <c r="G17" s="19" t="str">
        <f>+D17</f>
        <v>****</v>
      </c>
      <c r="H17" s="20" t="str">
        <f>+E17</f>
        <v>****</v>
      </c>
      <c r="I17" s="3"/>
      <c r="J17" s="3"/>
    </row>
    <row r="18" spans="1:10" x14ac:dyDescent="0.25">
      <c r="A18" s="28" t="s">
        <v>34</v>
      </c>
      <c r="B18" s="29" t="s">
        <v>35</v>
      </c>
      <c r="C18" s="30">
        <f t="shared" ref="C18:H18" si="1">SUM(C14:C17)</f>
        <v>3727.6528661308912</v>
      </c>
      <c r="D18" s="31">
        <f t="shared" si="1"/>
        <v>4063.0528661308908</v>
      </c>
      <c r="E18" s="32">
        <f t="shared" si="1"/>
        <v>4505.5528661308917</v>
      </c>
      <c r="F18" s="33">
        <f t="shared" si="1"/>
        <v>4941.2203886390107</v>
      </c>
      <c r="G18" s="31">
        <f t="shared" si="1"/>
        <v>5179.534986838361</v>
      </c>
      <c r="H18" s="32">
        <f t="shared" si="1"/>
        <v>5597.7628661308918</v>
      </c>
      <c r="I18" s="3"/>
      <c r="J18" s="3"/>
    </row>
    <row r="19" spans="1:10" x14ac:dyDescent="0.25">
      <c r="A19" s="16" t="s">
        <v>36</v>
      </c>
      <c r="B19" s="17" t="s">
        <v>37</v>
      </c>
      <c r="C19" s="21" t="str">
        <f>D19</f>
        <v>*</v>
      </c>
      <c r="D19" s="19" t="str">
        <f>+D15</f>
        <v>*</v>
      </c>
      <c r="E19" s="20" t="str">
        <f>+E15</f>
        <v>*</v>
      </c>
      <c r="F19" s="21" t="str">
        <f>G19</f>
        <v>*</v>
      </c>
      <c r="G19" s="19" t="str">
        <f>+D19</f>
        <v>*</v>
      </c>
      <c r="H19" s="20" t="str">
        <f>+E19</f>
        <v>*</v>
      </c>
      <c r="I19" s="3"/>
      <c r="J19" s="3"/>
    </row>
    <row r="20" spans="1:10" x14ac:dyDescent="0.25">
      <c r="A20" s="16" t="s">
        <v>38</v>
      </c>
      <c r="B20" s="17" t="s">
        <v>39</v>
      </c>
      <c r="C20" s="21" t="str">
        <f>D20</f>
        <v>*****</v>
      </c>
      <c r="D20" s="19" t="str">
        <f>+A30</f>
        <v>*****</v>
      </c>
      <c r="E20" s="20" t="s">
        <v>41</v>
      </c>
      <c r="F20" s="21" t="str">
        <f>G20</f>
        <v>*****</v>
      </c>
      <c r="G20" s="19" t="str">
        <f>+D20</f>
        <v>*****</v>
      </c>
      <c r="H20" s="20" t="s">
        <v>41</v>
      </c>
      <c r="I20" s="3"/>
      <c r="J20" s="3"/>
    </row>
    <row r="21" spans="1:10" x14ac:dyDescent="0.25">
      <c r="A21" s="16" t="s">
        <v>42</v>
      </c>
      <c r="B21" s="17" t="s">
        <v>43</v>
      </c>
      <c r="C21" s="21" t="str">
        <f>D21</f>
        <v>******</v>
      </c>
      <c r="D21" s="24" t="str">
        <f>+A31</f>
        <v>******</v>
      </c>
      <c r="E21" s="25" t="str">
        <f>+D21</f>
        <v>******</v>
      </c>
      <c r="F21" s="21" t="str">
        <f>G21</f>
        <v>******</v>
      </c>
      <c r="G21" s="24" t="str">
        <f>+E21</f>
        <v>******</v>
      </c>
      <c r="H21" s="25" t="str">
        <f>+G21</f>
        <v>******</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tr">
        <f>+C37</f>
        <v>Gasolina Corriente</v>
      </c>
      <c r="G37" s="12" t="str">
        <f>+D37</f>
        <v>Gasolina Corriente</v>
      </c>
      <c r="H37" s="11" t="str">
        <f>+E37</f>
        <v>B10</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tr">
        <f>+D39</f>
        <v>$/Galón</v>
      </c>
      <c r="F39" s="12" t="s">
        <v>10</v>
      </c>
      <c r="G39" s="12" t="s">
        <v>10</v>
      </c>
      <c r="H39" s="11" t="str">
        <f>+E39</f>
        <v>$/Galón</v>
      </c>
    </row>
    <row r="40" spans="1:10" ht="15" customHeight="1" x14ac:dyDescent="0.25">
      <c r="A40" s="16" t="s">
        <v>11</v>
      </c>
      <c r="B40" s="17" t="s">
        <v>12</v>
      </c>
      <c r="C40" s="18">
        <f>C8</f>
        <v>3630.32</v>
      </c>
      <c r="D40" s="19">
        <f>+D8</f>
        <v>3965.72</v>
      </c>
      <c r="E40" s="20">
        <f>+[1]BIODIESEL!H10</f>
        <v>4408.22</v>
      </c>
      <c r="F40" s="21">
        <f>F8</f>
        <v>3630.32</v>
      </c>
      <c r="G40" s="19">
        <f>+D40</f>
        <v>3965.72</v>
      </c>
      <c r="H40" s="20">
        <f>+E40</f>
        <v>4408.22</v>
      </c>
      <c r="I40" s="3"/>
      <c r="J40" s="3"/>
    </row>
    <row r="41" spans="1:10" ht="15" customHeight="1" x14ac:dyDescent="0.25">
      <c r="A41" s="16" t="s">
        <v>13</v>
      </c>
      <c r="B41" s="22" t="s">
        <v>14</v>
      </c>
      <c r="C41" s="23" t="str">
        <f>D41</f>
        <v>------------------</v>
      </c>
      <c r="D41" s="19" t="s">
        <v>15</v>
      </c>
      <c r="E41" s="20" t="s">
        <v>15</v>
      </c>
      <c r="F41" s="21">
        <f>F9</f>
        <v>1213.5675225081191</v>
      </c>
      <c r="G41" s="19">
        <f>+G9</f>
        <v>1116.4821207074697</v>
      </c>
      <c r="H41" s="20">
        <f>+[1]BIODIESEL!H11</f>
        <v>1092.21</v>
      </c>
      <c r="I41" s="3"/>
      <c r="J41" s="3"/>
    </row>
    <row r="42" spans="1:10" ht="15" customHeight="1" x14ac:dyDescent="0.25">
      <c r="A42" s="16" t="s">
        <v>16</v>
      </c>
      <c r="B42" s="22" t="s">
        <v>17</v>
      </c>
      <c r="C42" s="23" t="str">
        <f>D42</f>
        <v>(2)</v>
      </c>
      <c r="D42" s="24" t="str">
        <f>+A62</f>
        <v>(2)</v>
      </c>
      <c r="E42" s="25" t="str">
        <f>+D42</f>
        <v>(2)</v>
      </c>
      <c r="F42" s="26" t="str">
        <f>G42</f>
        <v>(2)</v>
      </c>
      <c r="G42" s="24" t="str">
        <f>+D42</f>
        <v>(2)</v>
      </c>
      <c r="H42" s="25" t="str">
        <f>+E42</f>
        <v>(2)</v>
      </c>
      <c r="I42" s="3"/>
      <c r="J42" s="3"/>
    </row>
    <row r="43" spans="1:10" ht="15" customHeight="1" x14ac:dyDescent="0.25">
      <c r="A43" s="16" t="s">
        <v>19</v>
      </c>
      <c r="B43" s="17" t="s">
        <v>20</v>
      </c>
      <c r="C43" s="18">
        <f>D43</f>
        <v>18.582266130890762</v>
      </c>
      <c r="D43" s="19">
        <f>D11</f>
        <v>18.582266130890762</v>
      </c>
      <c r="E43" s="20">
        <f>+D43</f>
        <v>18.582266130890762</v>
      </c>
      <c r="F43" s="21">
        <f>G43</f>
        <v>18.582266130890762</v>
      </c>
      <c r="G43" s="19">
        <f>+D43</f>
        <v>18.582266130890762</v>
      </c>
      <c r="H43" s="20">
        <f>+G43</f>
        <v>18.582266130890762</v>
      </c>
      <c r="I43" s="3"/>
      <c r="J43" s="3"/>
    </row>
    <row r="44" spans="1:10" ht="15" customHeight="1" x14ac:dyDescent="0.25">
      <c r="A44" s="16" t="s">
        <v>21</v>
      </c>
      <c r="B44" s="22" t="s">
        <v>22</v>
      </c>
      <c r="C44" s="27">
        <f>D44</f>
        <v>7.2405999999999997</v>
      </c>
      <c r="D44" s="19">
        <f>+D12</f>
        <v>7.2405999999999997</v>
      </c>
      <c r="E44" s="20">
        <f>+E12</f>
        <v>7.2405999999999997</v>
      </c>
      <c r="F44" s="21">
        <f>G44</f>
        <v>7.2405999999999997</v>
      </c>
      <c r="G44" s="19">
        <f>+D44</f>
        <v>7.2405999999999997</v>
      </c>
      <c r="H44" s="20">
        <f>+E44</f>
        <v>7.2405999999999997</v>
      </c>
      <c r="I44" s="3"/>
      <c r="J44" s="3"/>
    </row>
    <row r="45" spans="1:10" ht="15" customHeight="1" x14ac:dyDescent="0.25">
      <c r="A45" s="16"/>
      <c r="B45" s="17" t="s">
        <v>23</v>
      </c>
      <c r="C45" s="18">
        <f>D45</f>
        <v>71.510000000000005</v>
      </c>
      <c r="D45" s="19">
        <f>+'[1]COMBUSTIBLES '!B10</f>
        <v>71.510000000000005</v>
      </c>
      <c r="E45" s="20">
        <f>+D45</f>
        <v>71.510000000000005</v>
      </c>
      <c r="F45" s="21">
        <f>G45</f>
        <v>71.510000000000005</v>
      </c>
      <c r="G45" s="19">
        <f>+D45</f>
        <v>71.510000000000005</v>
      </c>
      <c r="H45" s="20">
        <f>+E45</f>
        <v>71.510000000000005</v>
      </c>
      <c r="I45" s="3"/>
      <c r="J45" s="3"/>
    </row>
    <row r="46" spans="1:10" ht="15" customHeight="1" x14ac:dyDescent="0.25">
      <c r="A46" s="28" t="s">
        <v>24</v>
      </c>
      <c r="B46" s="29" t="s">
        <v>25</v>
      </c>
      <c r="C46" s="30">
        <f t="shared" ref="C46:H46" si="2">SUM(C40:C45)</f>
        <v>3727.6528661308912</v>
      </c>
      <c r="D46" s="31">
        <f t="shared" si="2"/>
        <v>4063.0528661308908</v>
      </c>
      <c r="E46" s="32">
        <f t="shared" si="2"/>
        <v>4505.5528661308917</v>
      </c>
      <c r="F46" s="33">
        <f t="shared" si="2"/>
        <v>4941.2203886390107</v>
      </c>
      <c r="G46" s="31">
        <f t="shared" si="2"/>
        <v>5179.534986838361</v>
      </c>
      <c r="H46" s="32">
        <f t="shared" si="2"/>
        <v>5597.7628661308918</v>
      </c>
      <c r="I46" s="3"/>
      <c r="J46" s="3"/>
    </row>
    <row r="47" spans="1:10" ht="15" customHeight="1" x14ac:dyDescent="0.25">
      <c r="A47" s="16" t="s">
        <v>26</v>
      </c>
      <c r="B47" s="17" t="s">
        <v>27</v>
      </c>
      <c r="C47" s="21" t="str">
        <f>D47</f>
        <v>*</v>
      </c>
      <c r="D47" s="19" t="str">
        <f>+A58</f>
        <v>*</v>
      </c>
      <c r="E47" s="20" t="str">
        <f>+D47</f>
        <v>*</v>
      </c>
      <c r="F47" s="21" t="str">
        <f>G47</f>
        <v>*</v>
      </c>
      <c r="G47" s="19" t="str">
        <f>+D47</f>
        <v>*</v>
      </c>
      <c r="H47" s="20" t="str">
        <f>+E47</f>
        <v>*</v>
      </c>
      <c r="I47" s="3"/>
      <c r="J47" s="3"/>
    </row>
    <row r="48" spans="1:10" ht="15" customHeight="1" x14ac:dyDescent="0.25">
      <c r="A48" s="16" t="s">
        <v>32</v>
      </c>
      <c r="B48" s="17" t="s">
        <v>33</v>
      </c>
      <c r="C48" s="18" t="str">
        <f>C17</f>
        <v>****</v>
      </c>
      <c r="D48" s="19" t="str">
        <f>+D17</f>
        <v>****</v>
      </c>
      <c r="E48" s="20" t="str">
        <f>+E17</f>
        <v>****</v>
      </c>
      <c r="F48" s="21" t="str">
        <f>F17</f>
        <v>****</v>
      </c>
      <c r="G48" s="19" t="str">
        <f>+D48</f>
        <v>****</v>
      </c>
      <c r="H48" s="20" t="str">
        <f>+E48</f>
        <v>****</v>
      </c>
      <c r="I48" s="3"/>
      <c r="J48" s="3"/>
    </row>
    <row r="49" spans="1:10" ht="15" customHeight="1" x14ac:dyDescent="0.25">
      <c r="A49" s="28" t="s">
        <v>34</v>
      </c>
      <c r="B49" s="29" t="s">
        <v>35</v>
      </c>
      <c r="C49" s="30">
        <f t="shared" ref="C49:H49" si="3">SUM(C46:C48)</f>
        <v>3727.6528661308912</v>
      </c>
      <c r="D49" s="31">
        <f t="shared" si="3"/>
        <v>4063.0528661308908</v>
      </c>
      <c r="E49" s="32">
        <f t="shared" si="3"/>
        <v>4505.5528661308917</v>
      </c>
      <c r="F49" s="33">
        <f t="shared" si="3"/>
        <v>4941.2203886390107</v>
      </c>
      <c r="G49" s="31">
        <f t="shared" si="3"/>
        <v>5179.534986838361</v>
      </c>
      <c r="H49" s="32">
        <f t="shared" si="3"/>
        <v>5597.7628661308918</v>
      </c>
      <c r="I49" s="3"/>
      <c r="J49" s="3"/>
    </row>
    <row r="50" spans="1:10" ht="15" customHeight="1" x14ac:dyDescent="0.25">
      <c r="A50" s="16" t="s">
        <v>36</v>
      </c>
      <c r="B50" s="17" t="s">
        <v>37</v>
      </c>
      <c r="C50" s="21" t="str">
        <f>D50</f>
        <v>*</v>
      </c>
      <c r="D50" s="19" t="str">
        <f>+D47</f>
        <v>*</v>
      </c>
      <c r="E50" s="20" t="str">
        <f>+E47</f>
        <v>*</v>
      </c>
      <c r="F50" s="21" t="str">
        <f>G50</f>
        <v>*</v>
      </c>
      <c r="G50" s="19" t="str">
        <f>+D50</f>
        <v>*</v>
      </c>
      <c r="H50" s="20" t="str">
        <f>+E50</f>
        <v>*</v>
      </c>
      <c r="I50" s="3"/>
      <c r="J50" s="3"/>
    </row>
    <row r="51" spans="1:10" ht="15" customHeight="1" x14ac:dyDescent="0.25">
      <c r="A51" s="16" t="s">
        <v>38</v>
      </c>
      <c r="B51" s="17" t="s">
        <v>39</v>
      </c>
      <c r="C51" s="21" t="str">
        <f>D51</f>
        <v>*****</v>
      </c>
      <c r="D51" s="19" t="str">
        <f>+A60</f>
        <v>*****</v>
      </c>
      <c r="E51" s="20" t="s">
        <v>41</v>
      </c>
      <c r="F51" s="21" t="str">
        <f>G51</f>
        <v>*****</v>
      </c>
      <c r="G51" s="19" t="str">
        <f>+D51</f>
        <v>*****</v>
      </c>
      <c r="H51" s="20" t="s">
        <v>41</v>
      </c>
      <c r="I51" s="3"/>
      <c r="J51" s="3"/>
    </row>
    <row r="52" spans="1:10" ht="15" customHeight="1" x14ac:dyDescent="0.25">
      <c r="A52" s="16" t="s">
        <v>42</v>
      </c>
      <c r="B52" s="17" t="s">
        <v>43</v>
      </c>
      <c r="C52" s="21" t="str">
        <f>D52</f>
        <v>******</v>
      </c>
      <c r="D52" s="24" t="str">
        <f>+A61</f>
        <v>******</v>
      </c>
      <c r="E52" s="25" t="str">
        <f>+D52</f>
        <v>******</v>
      </c>
      <c r="F52" s="21" t="str">
        <f>G52</f>
        <v>******</v>
      </c>
      <c r="G52" s="24" t="str">
        <f>+D52</f>
        <v>******</v>
      </c>
      <c r="H52" s="25" t="str">
        <f>+E52</f>
        <v>******</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GOjDEIgoXeOg0uG7Nq9lbMPoEGwofH8J+qjK/YorDeOQlVk18n3nzQigBjhLTm8g/Pfj2WVcqLNYpjkwnl1WiQ==" saltValue="j2IveB+CF70ek1T3qBCoTg==" spinCount="100000" sheet="1" objects="1" scenarios="1"/>
  <mergeCells count="22">
    <mergeCell ref="C35:E36"/>
    <mergeCell ref="F35:H36"/>
    <mergeCell ref="C3:E4"/>
    <mergeCell ref="F3:H4"/>
    <mergeCell ref="A5:A7"/>
    <mergeCell ref="B5:B7"/>
    <mergeCell ref="B24:J24"/>
    <mergeCell ref="B25:H25"/>
    <mergeCell ref="B26:J26"/>
    <mergeCell ref="B28:J28"/>
    <mergeCell ref="B29:J29"/>
    <mergeCell ref="B30:H30"/>
    <mergeCell ref="B31:J31"/>
    <mergeCell ref="B60:H60"/>
    <mergeCell ref="B61:H61"/>
    <mergeCell ref="A65:G65"/>
    <mergeCell ref="A37:A39"/>
    <mergeCell ref="B37:B39"/>
    <mergeCell ref="B56:H56"/>
    <mergeCell ref="B57:H57"/>
    <mergeCell ref="B58:J58"/>
    <mergeCell ref="B59:H59"/>
  </mergeCells>
  <hyperlinks>
    <hyperlink ref="B33" location="Nota" display="Ver Nota Informativa"/>
    <hyperlink ref="B55"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sqref="A1:XFD1048576"/>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80</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3965.72</v>
      </c>
      <c r="E8" s="20">
        <v>4408.22</v>
      </c>
      <c r="F8" s="21">
        <v>3630.32</v>
      </c>
      <c r="G8" s="19">
        <v>3965.72</v>
      </c>
      <c r="H8" s="20">
        <v>4408.22</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4063.0528661308908</v>
      </c>
      <c r="E14" s="32">
        <v>4505.5528661308917</v>
      </c>
      <c r="F14" s="33">
        <v>4941.2203886390107</v>
      </c>
      <c r="G14" s="31">
        <v>5179.534986838361</v>
      </c>
      <c r="H14" s="32">
        <v>5597.7628661308918</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4063.0528661308908</v>
      </c>
      <c r="E18" s="32">
        <v>4505.5528661308917</v>
      </c>
      <c r="F18" s="33">
        <v>4941.2203886390107</v>
      </c>
      <c r="G18" s="31">
        <v>5179.534986838361</v>
      </c>
      <c r="H18" s="32">
        <v>5597.7628661308918</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3965.72</v>
      </c>
      <c r="E40" s="20">
        <v>4408.22</v>
      </c>
      <c r="F40" s="21">
        <v>3630.32</v>
      </c>
      <c r="G40" s="19">
        <v>3965.72</v>
      </c>
      <c r="H40" s="20">
        <v>4408.22</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4063.0528661308908</v>
      </c>
      <c r="E46" s="32">
        <v>4505.5528661308917</v>
      </c>
      <c r="F46" s="33">
        <v>4941.2203886390107</v>
      </c>
      <c r="G46" s="31">
        <v>5179.534986838361</v>
      </c>
      <c r="H46" s="32">
        <v>5597.7628661308918</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4063.0528661308908</v>
      </c>
      <c r="E49" s="32">
        <v>4505.5528661308917</v>
      </c>
      <c r="F49" s="33">
        <v>4941.2203886390107</v>
      </c>
      <c r="G49" s="31">
        <v>5179.534986838361</v>
      </c>
      <c r="H49" s="32">
        <v>5597.7628661308918</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FEVUrd70JTaNQ3RkUyH3bj+JdNYvw2wbekYdDwrIJZB1Y5DLE4KfJSGCSDLDC4LDAq55WhSz6jHo9QiJkJEMkA==" saltValue="2aDAFS5zhaM51MXmm7ot0A=="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12" sqref="B12"/>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tr">
        <f>+[2]AMAZONAS!B1</f>
        <v>Vigencia: 28 de agosto; 00:00horas</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tr">
        <f>+C5</f>
        <v xml:space="preserve">Gasolina Corriente </v>
      </c>
      <c r="G5" s="12" t="str">
        <f>+D5</f>
        <v xml:space="preserve">Gasolina Corriente </v>
      </c>
      <c r="H5" s="11" t="str">
        <f>+E5</f>
        <v>B10</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f>'[2]CORRIENTE OXIGENADA'!C7</f>
        <v>3739.23</v>
      </c>
      <c r="D8" s="19">
        <f>+'[2]CORRIENTE OXIGENADA'!D10</f>
        <v>4066.7200000000003</v>
      </c>
      <c r="E8" s="20">
        <f>+[2]BIODIESEL!H10</f>
        <v>4546.68</v>
      </c>
      <c r="F8" s="21">
        <f>C8</f>
        <v>3739.23</v>
      </c>
      <c r="G8" s="19">
        <f>+D8</f>
        <v>4066.7200000000003</v>
      </c>
      <c r="H8" s="20">
        <f>+E8</f>
        <v>4546.68</v>
      </c>
      <c r="I8" s="3"/>
      <c r="J8" s="3"/>
    </row>
    <row r="9" spans="1:10" x14ac:dyDescent="0.25">
      <c r="A9" s="16" t="s">
        <v>13</v>
      </c>
      <c r="B9" s="22" t="s">
        <v>14</v>
      </c>
      <c r="C9" s="23" t="str">
        <f>D9</f>
        <v>------------------</v>
      </c>
      <c r="D9" s="19" t="s">
        <v>15</v>
      </c>
      <c r="E9" s="20" t="s">
        <v>15</v>
      </c>
      <c r="F9" s="21">
        <f>'[2]CORRIENTE OXIGENADA'!C11</f>
        <v>1213.5675225081191</v>
      </c>
      <c r="G9" s="19">
        <f>+'[2]CORRIENTE OXIGENADA'!D11</f>
        <v>1116.4821207074697</v>
      </c>
      <c r="H9" s="20">
        <f>+[2]BIODIESEL!H11</f>
        <v>1092.21</v>
      </c>
      <c r="I9" s="3"/>
      <c r="J9" s="3"/>
    </row>
    <row r="10" spans="1:10" x14ac:dyDescent="0.25">
      <c r="A10" s="16" t="s">
        <v>16</v>
      </c>
      <c r="B10" s="22" t="s">
        <v>17</v>
      </c>
      <c r="C10" s="23" t="str">
        <f>D10</f>
        <v>**</v>
      </c>
      <c r="D10" s="24" t="str">
        <f>+A27</f>
        <v>**</v>
      </c>
      <c r="E10" s="25" t="str">
        <f>+D10</f>
        <v>**</v>
      </c>
      <c r="F10" s="26" t="str">
        <f>G10</f>
        <v>**</v>
      </c>
      <c r="G10" s="24" t="str">
        <f>+D10</f>
        <v>**</v>
      </c>
      <c r="H10" s="20" t="str">
        <f>+E10</f>
        <v>**</v>
      </c>
      <c r="I10" s="3"/>
      <c r="J10" s="3"/>
    </row>
    <row r="11" spans="1:10" x14ac:dyDescent="0.25">
      <c r="A11" s="16" t="s">
        <v>19</v>
      </c>
      <c r="B11" s="17" t="s">
        <v>20</v>
      </c>
      <c r="C11" s="18">
        <f>D11</f>
        <v>18.582266130890762</v>
      </c>
      <c r="D11" s="19">
        <f>[2]Rubros!K13</f>
        <v>18.582266130890762</v>
      </c>
      <c r="E11" s="20">
        <f>+D11</f>
        <v>18.582266130890762</v>
      </c>
      <c r="F11" s="21">
        <f>G11</f>
        <v>18.582266130890762</v>
      </c>
      <c r="G11" s="19">
        <f>+D11</f>
        <v>18.582266130890762</v>
      </c>
      <c r="H11" s="20">
        <f>+D11</f>
        <v>18.582266130890762</v>
      </c>
      <c r="I11" s="3"/>
      <c r="J11" s="3"/>
    </row>
    <row r="12" spans="1:10" x14ac:dyDescent="0.25">
      <c r="A12" s="16" t="s">
        <v>21</v>
      </c>
      <c r="B12" s="22" t="s">
        <v>22</v>
      </c>
      <c r="C12" s="27">
        <f>D12</f>
        <v>7.2405999999999997</v>
      </c>
      <c r="D12" s="19">
        <f>+'[2]CORRIENTE OXIGENADA'!D12</f>
        <v>7.2405999999999997</v>
      </c>
      <c r="E12" s="20">
        <f>+[2]BIODIESEL!H12</f>
        <v>7.2405999999999997</v>
      </c>
      <c r="F12" s="21">
        <f>G12</f>
        <v>7.2405999999999997</v>
      </c>
      <c r="G12" s="19">
        <f>+D12</f>
        <v>7.2405999999999997</v>
      </c>
      <c r="H12" s="20">
        <f>+E12</f>
        <v>7.2405999999999997</v>
      </c>
      <c r="I12" s="3"/>
      <c r="J12" s="3"/>
    </row>
    <row r="13" spans="1:10" x14ac:dyDescent="0.25">
      <c r="A13" s="16"/>
      <c r="B13" s="17" t="s">
        <v>23</v>
      </c>
      <c r="C13" s="18">
        <f>D13</f>
        <v>71.510000000000005</v>
      </c>
      <c r="D13" s="19">
        <f>+'[2]COMBUSTIBLES '!B10</f>
        <v>71.510000000000005</v>
      </c>
      <c r="E13" s="20">
        <f>+[2]BIODIESEL!H15</f>
        <v>71.510000000000005</v>
      </c>
      <c r="F13" s="21">
        <f>G13</f>
        <v>71.510000000000005</v>
      </c>
      <c r="G13" s="19">
        <f>+D13</f>
        <v>71.510000000000005</v>
      </c>
      <c r="H13" s="20">
        <f>+E13</f>
        <v>71.510000000000005</v>
      </c>
      <c r="I13" s="3"/>
      <c r="J13" s="3"/>
    </row>
    <row r="14" spans="1:10" x14ac:dyDescent="0.25">
      <c r="A14" s="28" t="s">
        <v>24</v>
      </c>
      <c r="B14" s="29" t="s">
        <v>25</v>
      </c>
      <c r="C14" s="30">
        <f t="shared" ref="C14:H14" si="0">SUM(C8:C13)</f>
        <v>3836.5628661308911</v>
      </c>
      <c r="D14" s="31">
        <f t="shared" si="0"/>
        <v>4164.0528661308908</v>
      </c>
      <c r="E14" s="32">
        <f t="shared" si="0"/>
        <v>4644.0128661308918</v>
      </c>
      <c r="F14" s="33">
        <f t="shared" si="0"/>
        <v>5050.1303886390106</v>
      </c>
      <c r="G14" s="31">
        <f t="shared" si="0"/>
        <v>5280.5349868383619</v>
      </c>
      <c r="H14" s="32">
        <f t="shared" si="0"/>
        <v>5736.2228661308918</v>
      </c>
      <c r="I14" s="3"/>
      <c r="J14" s="3"/>
    </row>
    <row r="15" spans="1:10" x14ac:dyDescent="0.25">
      <c r="A15" s="16" t="s">
        <v>26</v>
      </c>
      <c r="B15" s="17" t="s">
        <v>27</v>
      </c>
      <c r="C15" s="21" t="str">
        <f>D15</f>
        <v>*</v>
      </c>
      <c r="D15" s="19" t="str">
        <f>+A26</f>
        <v>*</v>
      </c>
      <c r="E15" s="20" t="str">
        <f>+D15</f>
        <v>*</v>
      </c>
      <c r="F15" s="21" t="str">
        <f>G15</f>
        <v>*</v>
      </c>
      <c r="G15" s="19" t="str">
        <f>+D15</f>
        <v>*</v>
      </c>
      <c r="H15" s="20" t="str">
        <f>+E15</f>
        <v>*</v>
      </c>
      <c r="I15" s="3"/>
      <c r="J15" s="3"/>
    </row>
    <row r="16" spans="1:10" x14ac:dyDescent="0.25">
      <c r="A16" s="16" t="s">
        <v>29</v>
      </c>
      <c r="B16" s="17" t="s">
        <v>30</v>
      </c>
      <c r="C16" s="21" t="str">
        <f>D16</f>
        <v>***</v>
      </c>
      <c r="D16" s="24" t="str">
        <f>+A28</f>
        <v>***</v>
      </c>
      <c r="E16" s="25" t="str">
        <f>+D16</f>
        <v>***</v>
      </c>
      <c r="F16" s="26" t="str">
        <f>G16</f>
        <v>***</v>
      </c>
      <c r="G16" s="24" t="str">
        <f>+E16</f>
        <v>***</v>
      </c>
      <c r="H16" s="25" t="str">
        <f>+G16</f>
        <v>***</v>
      </c>
      <c r="I16" s="3"/>
      <c r="J16" s="3"/>
    </row>
    <row r="17" spans="1:10" x14ac:dyDescent="0.25">
      <c r="A17" s="16" t="s">
        <v>32</v>
      </c>
      <c r="B17" s="17" t="s">
        <v>33</v>
      </c>
      <c r="C17" s="21" t="s">
        <v>52</v>
      </c>
      <c r="D17" s="19" t="str">
        <f>C17</f>
        <v>****</v>
      </c>
      <c r="E17" s="20" t="str">
        <f>D17</f>
        <v>****</v>
      </c>
      <c r="F17" s="21" t="str">
        <f>C17</f>
        <v>****</v>
      </c>
      <c r="G17" s="19" t="str">
        <f>+D17</f>
        <v>****</v>
      </c>
      <c r="H17" s="20" t="str">
        <f>+E17</f>
        <v>****</v>
      </c>
      <c r="I17" s="3"/>
      <c r="J17" s="3"/>
    </row>
    <row r="18" spans="1:10" x14ac:dyDescent="0.25">
      <c r="A18" s="28" t="s">
        <v>34</v>
      </c>
      <c r="B18" s="29" t="s">
        <v>35</v>
      </c>
      <c r="C18" s="30">
        <f t="shared" ref="C18:H18" si="1">SUM(C14:C17)</f>
        <v>3836.5628661308911</v>
      </c>
      <c r="D18" s="31">
        <f t="shared" si="1"/>
        <v>4164.0528661308908</v>
      </c>
      <c r="E18" s="32">
        <f t="shared" si="1"/>
        <v>4644.0128661308918</v>
      </c>
      <c r="F18" s="33">
        <f t="shared" si="1"/>
        <v>5050.1303886390106</v>
      </c>
      <c r="G18" s="31">
        <f t="shared" si="1"/>
        <v>5280.5349868383619</v>
      </c>
      <c r="H18" s="32">
        <f t="shared" si="1"/>
        <v>5736.2228661308918</v>
      </c>
      <c r="I18" s="3"/>
      <c r="J18" s="3"/>
    </row>
    <row r="19" spans="1:10" x14ac:dyDescent="0.25">
      <c r="A19" s="16" t="s">
        <v>36</v>
      </c>
      <c r="B19" s="17" t="s">
        <v>37</v>
      </c>
      <c r="C19" s="21" t="str">
        <f>D19</f>
        <v>*</v>
      </c>
      <c r="D19" s="19" t="str">
        <f>+D15</f>
        <v>*</v>
      </c>
      <c r="E19" s="20" t="str">
        <f>+E15</f>
        <v>*</v>
      </c>
      <c r="F19" s="21" t="str">
        <f>G19</f>
        <v>*</v>
      </c>
      <c r="G19" s="19" t="str">
        <f>+D19</f>
        <v>*</v>
      </c>
      <c r="H19" s="20" t="str">
        <f>+E19</f>
        <v>*</v>
      </c>
      <c r="I19" s="3"/>
      <c r="J19" s="3"/>
    </row>
    <row r="20" spans="1:10" x14ac:dyDescent="0.25">
      <c r="A20" s="16" t="s">
        <v>38</v>
      </c>
      <c r="B20" s="17" t="s">
        <v>39</v>
      </c>
      <c r="C20" s="21" t="str">
        <f>D20</f>
        <v>*****</v>
      </c>
      <c r="D20" s="19" t="str">
        <f>+A30</f>
        <v>*****</v>
      </c>
      <c r="E20" s="20" t="s">
        <v>41</v>
      </c>
      <c r="F20" s="21" t="str">
        <f>G20</f>
        <v>*****</v>
      </c>
      <c r="G20" s="19" t="str">
        <f>+D20</f>
        <v>*****</v>
      </c>
      <c r="H20" s="20" t="s">
        <v>41</v>
      </c>
      <c r="I20" s="3"/>
      <c r="J20" s="3"/>
    </row>
    <row r="21" spans="1:10" x14ac:dyDescent="0.25">
      <c r="A21" s="16" t="s">
        <v>42</v>
      </c>
      <c r="B21" s="17" t="s">
        <v>43</v>
      </c>
      <c r="C21" s="21" t="str">
        <f>D21</f>
        <v>******</v>
      </c>
      <c r="D21" s="24" t="str">
        <f>+A31</f>
        <v>******</v>
      </c>
      <c r="E21" s="25" t="str">
        <f>+D21</f>
        <v>******</v>
      </c>
      <c r="F21" s="21" t="str">
        <f>G21</f>
        <v>******</v>
      </c>
      <c r="G21" s="24" t="str">
        <f>+E21</f>
        <v>******</v>
      </c>
      <c r="H21" s="25" t="str">
        <f>+G21</f>
        <v>******</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tr">
        <f>+C37</f>
        <v>Gasolina Corriente</v>
      </c>
      <c r="G37" s="12" t="str">
        <f>+D37</f>
        <v>Gasolina Corriente</v>
      </c>
      <c r="H37" s="11" t="str">
        <f>+E37</f>
        <v>B10</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tr">
        <f>+D39</f>
        <v>$/Galón</v>
      </c>
      <c r="F39" s="12" t="s">
        <v>10</v>
      </c>
      <c r="G39" s="12" t="s">
        <v>10</v>
      </c>
      <c r="H39" s="11" t="str">
        <f>+E39</f>
        <v>$/Galón</v>
      </c>
    </row>
    <row r="40" spans="1:10" ht="15" customHeight="1" x14ac:dyDescent="0.25">
      <c r="A40" s="16" t="s">
        <v>11</v>
      </c>
      <c r="B40" s="17" t="s">
        <v>12</v>
      </c>
      <c r="C40" s="18">
        <f>C8</f>
        <v>3739.23</v>
      </c>
      <c r="D40" s="19">
        <f>+D8</f>
        <v>4066.7200000000003</v>
      </c>
      <c r="E40" s="20">
        <f>+[2]BIODIESEL!H10</f>
        <v>4546.68</v>
      </c>
      <c r="F40" s="21">
        <f>F8</f>
        <v>3739.23</v>
      </c>
      <c r="G40" s="19">
        <f>+D40</f>
        <v>4066.7200000000003</v>
      </c>
      <c r="H40" s="20">
        <f>+E40</f>
        <v>4546.68</v>
      </c>
      <c r="I40" s="3"/>
      <c r="J40" s="3"/>
    </row>
    <row r="41" spans="1:10" ht="15" customHeight="1" x14ac:dyDescent="0.25">
      <c r="A41" s="16" t="s">
        <v>13</v>
      </c>
      <c r="B41" s="22" t="s">
        <v>14</v>
      </c>
      <c r="C41" s="23" t="str">
        <f>D41</f>
        <v>------------------</v>
      </c>
      <c r="D41" s="19" t="s">
        <v>15</v>
      </c>
      <c r="E41" s="20" t="s">
        <v>15</v>
      </c>
      <c r="F41" s="21">
        <f>F9</f>
        <v>1213.5675225081191</v>
      </c>
      <c r="G41" s="19">
        <f>+G9</f>
        <v>1116.4821207074697</v>
      </c>
      <c r="H41" s="20">
        <f>+[2]BIODIESEL!H11</f>
        <v>1092.21</v>
      </c>
      <c r="I41" s="3"/>
      <c r="J41" s="3"/>
    </row>
    <row r="42" spans="1:10" ht="15" customHeight="1" x14ac:dyDescent="0.25">
      <c r="A42" s="16" t="s">
        <v>16</v>
      </c>
      <c r="B42" s="22" t="s">
        <v>17</v>
      </c>
      <c r="C42" s="23" t="str">
        <f>D42</f>
        <v>(2)</v>
      </c>
      <c r="D42" s="24" t="str">
        <f>+A62</f>
        <v>(2)</v>
      </c>
      <c r="E42" s="25" t="str">
        <f>+D42</f>
        <v>(2)</v>
      </c>
      <c r="F42" s="26" t="str">
        <f>G42</f>
        <v>(2)</v>
      </c>
      <c r="G42" s="24" t="str">
        <f>+D42</f>
        <v>(2)</v>
      </c>
      <c r="H42" s="25" t="str">
        <f>+E42</f>
        <v>(2)</v>
      </c>
      <c r="I42" s="3"/>
      <c r="J42" s="3"/>
    </row>
    <row r="43" spans="1:10" ht="15" customHeight="1" x14ac:dyDescent="0.25">
      <c r="A43" s="16" t="s">
        <v>19</v>
      </c>
      <c r="B43" s="17" t="s">
        <v>20</v>
      </c>
      <c r="C43" s="18">
        <f>D43</f>
        <v>18.582266130890762</v>
      </c>
      <c r="D43" s="19">
        <f>D11</f>
        <v>18.582266130890762</v>
      </c>
      <c r="E43" s="20">
        <f>+D43</f>
        <v>18.582266130890762</v>
      </c>
      <c r="F43" s="21">
        <f>G43</f>
        <v>18.582266130890762</v>
      </c>
      <c r="G43" s="19">
        <f>+D43</f>
        <v>18.582266130890762</v>
      </c>
      <c r="H43" s="20">
        <f>+G43</f>
        <v>18.582266130890762</v>
      </c>
      <c r="I43" s="3"/>
      <c r="J43" s="3"/>
    </row>
    <row r="44" spans="1:10" ht="15" customHeight="1" x14ac:dyDescent="0.25">
      <c r="A44" s="16" t="s">
        <v>21</v>
      </c>
      <c r="B44" s="22" t="s">
        <v>22</v>
      </c>
      <c r="C44" s="27">
        <f>D44</f>
        <v>7.2405999999999997</v>
      </c>
      <c r="D44" s="19">
        <f>+D12</f>
        <v>7.2405999999999997</v>
      </c>
      <c r="E44" s="20">
        <f>+E12</f>
        <v>7.2405999999999997</v>
      </c>
      <c r="F44" s="21">
        <f>G44</f>
        <v>7.2405999999999997</v>
      </c>
      <c r="G44" s="19">
        <f>+D44</f>
        <v>7.2405999999999997</v>
      </c>
      <c r="H44" s="20">
        <f>+E44</f>
        <v>7.2405999999999997</v>
      </c>
      <c r="I44" s="3"/>
      <c r="J44" s="3"/>
    </row>
    <row r="45" spans="1:10" ht="15" customHeight="1" x14ac:dyDescent="0.25">
      <c r="A45" s="16"/>
      <c r="B45" s="17" t="s">
        <v>23</v>
      </c>
      <c r="C45" s="18">
        <f>D45</f>
        <v>71.510000000000005</v>
      </c>
      <c r="D45" s="19">
        <f>+'[2]COMBUSTIBLES '!B10</f>
        <v>71.510000000000005</v>
      </c>
      <c r="E45" s="20">
        <f>+D45</f>
        <v>71.510000000000005</v>
      </c>
      <c r="F45" s="21">
        <f>G45</f>
        <v>71.510000000000005</v>
      </c>
      <c r="G45" s="19">
        <f>+D45</f>
        <v>71.510000000000005</v>
      </c>
      <c r="H45" s="20">
        <f>+E45</f>
        <v>71.510000000000005</v>
      </c>
      <c r="I45" s="3"/>
      <c r="J45" s="3"/>
    </row>
    <row r="46" spans="1:10" ht="15" customHeight="1" x14ac:dyDescent="0.25">
      <c r="A46" s="28" t="s">
        <v>24</v>
      </c>
      <c r="B46" s="29" t="s">
        <v>25</v>
      </c>
      <c r="C46" s="30">
        <f t="shared" ref="C46:H46" si="2">SUM(C40:C45)</f>
        <v>3836.5628661308911</v>
      </c>
      <c r="D46" s="31">
        <f t="shared" si="2"/>
        <v>4164.0528661308908</v>
      </c>
      <c r="E46" s="32">
        <f t="shared" si="2"/>
        <v>4644.0128661308918</v>
      </c>
      <c r="F46" s="33">
        <f t="shared" si="2"/>
        <v>5050.1303886390106</v>
      </c>
      <c r="G46" s="31">
        <f t="shared" si="2"/>
        <v>5280.5349868383619</v>
      </c>
      <c r="H46" s="32">
        <f t="shared" si="2"/>
        <v>5736.2228661308918</v>
      </c>
      <c r="I46" s="3"/>
      <c r="J46" s="3"/>
    </row>
    <row r="47" spans="1:10" ht="15" customHeight="1" x14ac:dyDescent="0.25">
      <c r="A47" s="16" t="s">
        <v>26</v>
      </c>
      <c r="B47" s="17" t="s">
        <v>27</v>
      </c>
      <c r="C47" s="21" t="str">
        <f>D47</f>
        <v>*</v>
      </c>
      <c r="D47" s="19" t="str">
        <f>+A58</f>
        <v>*</v>
      </c>
      <c r="E47" s="20" t="str">
        <f>+D47</f>
        <v>*</v>
      </c>
      <c r="F47" s="21" t="str">
        <f>G47</f>
        <v>*</v>
      </c>
      <c r="G47" s="19" t="str">
        <f>+D47</f>
        <v>*</v>
      </c>
      <c r="H47" s="20" t="str">
        <f>+E47</f>
        <v>*</v>
      </c>
      <c r="I47" s="3"/>
      <c r="J47" s="3"/>
    </row>
    <row r="48" spans="1:10" ht="15" customHeight="1" x14ac:dyDescent="0.25">
      <c r="A48" s="16" t="s">
        <v>32</v>
      </c>
      <c r="B48" s="17" t="s">
        <v>33</v>
      </c>
      <c r="C48" s="18" t="str">
        <f>C17</f>
        <v>****</v>
      </c>
      <c r="D48" s="19" t="str">
        <f>+D17</f>
        <v>****</v>
      </c>
      <c r="E48" s="20" t="str">
        <f>+E17</f>
        <v>****</v>
      </c>
      <c r="F48" s="21" t="str">
        <f>F17</f>
        <v>****</v>
      </c>
      <c r="G48" s="19" t="str">
        <f>+D48</f>
        <v>****</v>
      </c>
      <c r="H48" s="20" t="str">
        <f>+E48</f>
        <v>****</v>
      </c>
      <c r="I48" s="3"/>
      <c r="J48" s="3"/>
    </row>
    <row r="49" spans="1:10" ht="15" customHeight="1" x14ac:dyDescent="0.25">
      <c r="A49" s="28" t="s">
        <v>34</v>
      </c>
      <c r="B49" s="29" t="s">
        <v>35</v>
      </c>
      <c r="C49" s="30">
        <f t="shared" ref="C49:H49" si="3">SUM(C46:C48)</f>
        <v>3836.5628661308911</v>
      </c>
      <c r="D49" s="31">
        <f t="shared" si="3"/>
        <v>4164.0528661308908</v>
      </c>
      <c r="E49" s="32">
        <f t="shared" si="3"/>
        <v>4644.0128661308918</v>
      </c>
      <c r="F49" s="33">
        <f t="shared" si="3"/>
        <v>5050.1303886390106</v>
      </c>
      <c r="G49" s="31">
        <f t="shared" si="3"/>
        <v>5280.5349868383619</v>
      </c>
      <c r="H49" s="32">
        <f t="shared" si="3"/>
        <v>5736.2228661308918</v>
      </c>
      <c r="I49" s="3"/>
      <c r="J49" s="3"/>
    </row>
    <row r="50" spans="1:10" ht="15" customHeight="1" x14ac:dyDescent="0.25">
      <c r="A50" s="16" t="s">
        <v>36</v>
      </c>
      <c r="B50" s="17" t="s">
        <v>37</v>
      </c>
      <c r="C50" s="21" t="str">
        <f>D50</f>
        <v>*</v>
      </c>
      <c r="D50" s="19" t="str">
        <f>+D47</f>
        <v>*</v>
      </c>
      <c r="E50" s="20" t="str">
        <f>+E47</f>
        <v>*</v>
      </c>
      <c r="F50" s="21" t="str">
        <f>G50</f>
        <v>*</v>
      </c>
      <c r="G50" s="19" t="str">
        <f>+D50</f>
        <v>*</v>
      </c>
      <c r="H50" s="20" t="str">
        <f>+E50</f>
        <v>*</v>
      </c>
      <c r="I50" s="3"/>
      <c r="J50" s="3"/>
    </row>
    <row r="51" spans="1:10" ht="15" customHeight="1" x14ac:dyDescent="0.25">
      <c r="A51" s="16" t="s">
        <v>38</v>
      </c>
      <c r="B51" s="17" t="s">
        <v>39</v>
      </c>
      <c r="C51" s="21" t="str">
        <f>D51</f>
        <v>*****</v>
      </c>
      <c r="D51" s="19" t="str">
        <f>+A60</f>
        <v>*****</v>
      </c>
      <c r="E51" s="20" t="s">
        <v>41</v>
      </c>
      <c r="F51" s="21" t="str">
        <f>G51</f>
        <v>*****</v>
      </c>
      <c r="G51" s="19" t="str">
        <f>+D51</f>
        <v>*****</v>
      </c>
      <c r="H51" s="20" t="s">
        <v>41</v>
      </c>
      <c r="I51" s="3"/>
      <c r="J51" s="3"/>
    </row>
    <row r="52" spans="1:10" ht="15" customHeight="1" x14ac:dyDescent="0.25">
      <c r="A52" s="16" t="s">
        <v>42</v>
      </c>
      <c r="B52" s="17" t="s">
        <v>43</v>
      </c>
      <c r="C52" s="21" t="str">
        <f>D52</f>
        <v>******</v>
      </c>
      <c r="D52" s="24" t="str">
        <f>+A61</f>
        <v>******</v>
      </c>
      <c r="E52" s="25" t="str">
        <f>+D52</f>
        <v>******</v>
      </c>
      <c r="F52" s="21" t="str">
        <f>G52</f>
        <v>******</v>
      </c>
      <c r="G52" s="24" t="str">
        <f>+D52</f>
        <v>******</v>
      </c>
      <c r="H52" s="25" t="str">
        <f>+E52</f>
        <v>******</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L7aTg6gW1sY3n8BgI3k1TQf2u9ynANN1HF5QGkSZyWRsTGqpLAA2Jd5OQLNL3TxzKlgOx/W4v08TBaZ8Bc50lg==" saltValue="tXFfjSZ5VMHeDO9+I7QLKw==" spinCount="100000" sheet="1" objects="1" scenarios="1"/>
  <mergeCells count="22">
    <mergeCell ref="C35:E36"/>
    <mergeCell ref="F35:H36"/>
    <mergeCell ref="C3:E4"/>
    <mergeCell ref="F3:H4"/>
    <mergeCell ref="A5:A7"/>
    <mergeCell ref="B5:B7"/>
    <mergeCell ref="B24:J24"/>
    <mergeCell ref="B25:H25"/>
    <mergeCell ref="B26:J26"/>
    <mergeCell ref="B28:J28"/>
    <mergeCell ref="B29:J29"/>
    <mergeCell ref="B30:H30"/>
    <mergeCell ref="B31:J31"/>
    <mergeCell ref="B60:H60"/>
    <mergeCell ref="B61:H61"/>
    <mergeCell ref="A65:G65"/>
    <mergeCell ref="A37:A39"/>
    <mergeCell ref="B37:B39"/>
    <mergeCell ref="B56:H56"/>
    <mergeCell ref="B57:H57"/>
    <mergeCell ref="B58:J58"/>
    <mergeCell ref="B59:H59"/>
  </mergeCells>
  <hyperlinks>
    <hyperlink ref="B33" location="Nota" display="Ver Nota Informativa"/>
    <hyperlink ref="B55"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sqref="A1:XFD1048576"/>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81</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3739.23</v>
      </c>
      <c r="D8" s="19">
        <v>4066.7200000000003</v>
      </c>
      <c r="E8" s="20">
        <v>4546.68</v>
      </c>
      <c r="F8" s="21">
        <v>3739.23</v>
      </c>
      <c r="G8" s="19">
        <v>4066.7200000000003</v>
      </c>
      <c r="H8" s="20">
        <v>4546.68</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3836.5628661308911</v>
      </c>
      <c r="D14" s="31">
        <v>4164.0528661308908</v>
      </c>
      <c r="E14" s="32">
        <v>4644.0128661308918</v>
      </c>
      <c r="F14" s="33">
        <v>5050.1303886390106</v>
      </c>
      <c r="G14" s="31">
        <v>5280.5349868383619</v>
      </c>
      <c r="H14" s="32">
        <v>5736.2228661308918</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3836.5628661308911</v>
      </c>
      <c r="D18" s="31">
        <v>4164.0528661308908</v>
      </c>
      <c r="E18" s="32">
        <v>4644.0128661308918</v>
      </c>
      <c r="F18" s="33">
        <v>5050.1303886390106</v>
      </c>
      <c r="G18" s="31">
        <v>5280.5349868383619</v>
      </c>
      <c r="H18" s="32">
        <v>5736.2228661308918</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3739.23</v>
      </c>
      <c r="D40" s="19">
        <v>4066.7200000000003</v>
      </c>
      <c r="E40" s="20">
        <v>4546.68</v>
      </c>
      <c r="F40" s="21">
        <v>3739.23</v>
      </c>
      <c r="G40" s="19">
        <v>4066.7200000000003</v>
      </c>
      <c r="H40" s="20">
        <v>4546.68</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3836.5628661308911</v>
      </c>
      <c r="D46" s="31">
        <v>4164.0528661308908</v>
      </c>
      <c r="E46" s="32">
        <v>4644.0128661308918</v>
      </c>
      <c r="F46" s="33">
        <v>5050.1303886390106</v>
      </c>
      <c r="G46" s="31">
        <v>5280.5349868383619</v>
      </c>
      <c r="H46" s="32">
        <v>5736.2228661308918</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3836.5628661308911</v>
      </c>
      <c r="D49" s="31">
        <v>4164.0528661308908</v>
      </c>
      <c r="E49" s="32">
        <v>4644.0128661308918</v>
      </c>
      <c r="F49" s="33">
        <v>5050.1303886390106</v>
      </c>
      <c r="G49" s="31">
        <v>5280.5349868383619</v>
      </c>
      <c r="H49" s="32">
        <v>5736.2228661308918</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qsatmGBm8ETyvfAd/Gt7UjKxuFaiygxrYNeKkrgZfdzlj2mRjlJd4ZUE2tZj+ucD9/pONRlXKvV+8ZPM2tB8hg==" saltValue="Kudk4VHfHl6M2hgz9S/eqQ=="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sqref="A1:XFD1048576"/>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82</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3739.23</v>
      </c>
      <c r="D8" s="19">
        <v>4066.7200000000003</v>
      </c>
      <c r="E8" s="20">
        <v>4546.68</v>
      </c>
      <c r="F8" s="21">
        <v>3739.23</v>
      </c>
      <c r="G8" s="19">
        <v>4066.7200000000003</v>
      </c>
      <c r="H8" s="20">
        <v>4546.68</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3836.5628661308911</v>
      </c>
      <c r="D14" s="31">
        <v>4164.0528661308908</v>
      </c>
      <c r="E14" s="32">
        <v>4644.0128661308918</v>
      </c>
      <c r="F14" s="33">
        <v>5050.1303886390106</v>
      </c>
      <c r="G14" s="31">
        <v>5280.5349868383619</v>
      </c>
      <c r="H14" s="32">
        <v>5736.2228661308918</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3836.5628661308911</v>
      </c>
      <c r="D18" s="31">
        <v>4164.0528661308908</v>
      </c>
      <c r="E18" s="32">
        <v>4644.0128661308918</v>
      </c>
      <c r="F18" s="33">
        <v>5050.1303886390106</v>
      </c>
      <c r="G18" s="31">
        <v>5280.5349868383619</v>
      </c>
      <c r="H18" s="32">
        <v>5736.2228661308918</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3739.23</v>
      </c>
      <c r="D40" s="19">
        <v>4066.7200000000003</v>
      </c>
      <c r="E40" s="20">
        <v>4546.68</v>
      </c>
      <c r="F40" s="21">
        <v>3739.23</v>
      </c>
      <c r="G40" s="19">
        <v>4066.7200000000003</v>
      </c>
      <c r="H40" s="20">
        <v>4546.68</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3836.5628661308911</v>
      </c>
      <c r="D46" s="31">
        <v>4164.0528661308908</v>
      </c>
      <c r="E46" s="32">
        <v>4644.0128661308918</v>
      </c>
      <c r="F46" s="33">
        <v>5050.1303886390106</v>
      </c>
      <c r="G46" s="31">
        <v>5280.5349868383619</v>
      </c>
      <c r="H46" s="32">
        <v>5736.2228661308918</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3836.5628661308911</v>
      </c>
      <c r="D49" s="31">
        <v>4164.0528661308908</v>
      </c>
      <c r="E49" s="32">
        <v>4644.0128661308918</v>
      </c>
      <c r="F49" s="33">
        <v>5050.1303886390106</v>
      </c>
      <c r="G49" s="31">
        <v>5280.5349868383619</v>
      </c>
      <c r="H49" s="32">
        <v>5736.2228661308918</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OyTVjRR0hjn2+iZ9cEyORmBp2/b7+Ru2loPM4CgmxCknMrpsz0UoZ/0CfPl/fxt6w/RiANCfdhAy5mmMOF9dTg==" saltValue="G1tUht3cEVLV25aB4RBow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11" sqref="B11"/>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67</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3781.27</v>
      </c>
      <c r="D8" s="19">
        <v>4104.18</v>
      </c>
      <c r="E8" s="20">
        <v>4756.51</v>
      </c>
      <c r="F8" s="21">
        <v>3781.27</v>
      </c>
      <c r="G8" s="19">
        <v>4104.18</v>
      </c>
      <c r="H8" s="20">
        <v>4756.51</v>
      </c>
      <c r="I8" s="3"/>
      <c r="J8" s="3"/>
    </row>
    <row r="9" spans="1:10" x14ac:dyDescent="0.25">
      <c r="A9" s="16" t="s">
        <v>13</v>
      </c>
      <c r="B9" s="22" t="s">
        <v>14</v>
      </c>
      <c r="C9" s="23" t="s">
        <v>15</v>
      </c>
      <c r="D9" s="19" t="s">
        <v>15</v>
      </c>
      <c r="E9" s="20" t="s">
        <v>15</v>
      </c>
      <c r="F9" s="21">
        <v>1136.6184532248001</v>
      </c>
      <c r="G9" s="19">
        <v>1045.6889769668162</v>
      </c>
      <c r="H9" s="20">
        <v>1022.96</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17.404014358800001</v>
      </c>
      <c r="D11" s="19">
        <v>17.404014358800001</v>
      </c>
      <c r="E11" s="20">
        <v>17.404014358800001</v>
      </c>
      <c r="F11" s="21">
        <v>17.404014358800001</v>
      </c>
      <c r="G11" s="19">
        <v>17.404014358800001</v>
      </c>
      <c r="H11" s="20">
        <v>17.404014358800001</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3877.4246143588002</v>
      </c>
      <c r="D14" s="31">
        <v>4200.3346143588005</v>
      </c>
      <c r="E14" s="32">
        <v>4852.6646143588005</v>
      </c>
      <c r="F14" s="33">
        <v>5014.0430675836005</v>
      </c>
      <c r="G14" s="31">
        <v>5246.0235913256165</v>
      </c>
      <c r="H14" s="32">
        <v>5875.6246143588005</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5147.1146143588003</v>
      </c>
      <c r="D18" s="31">
        <v>5368.4446143588002</v>
      </c>
      <c r="E18" s="32">
        <v>5154.1446143588</v>
      </c>
      <c r="F18" s="33">
        <v>6283.7330675836001</v>
      </c>
      <c r="G18" s="31">
        <v>6414.1335913256162</v>
      </c>
      <c r="H18" s="32">
        <v>6177.104614358801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3781.27</v>
      </c>
      <c r="D40" s="19">
        <v>4104.18</v>
      </c>
      <c r="E40" s="20">
        <v>4756.51</v>
      </c>
      <c r="F40" s="21">
        <v>3781.27</v>
      </c>
      <c r="G40" s="19">
        <v>4104.18</v>
      </c>
      <c r="H40" s="20">
        <v>4756.51</v>
      </c>
      <c r="I40" s="3"/>
      <c r="J40" s="3"/>
    </row>
    <row r="41" spans="1:10" ht="15" customHeight="1" x14ac:dyDescent="0.25">
      <c r="A41" s="16" t="s">
        <v>13</v>
      </c>
      <c r="B41" s="22" t="s">
        <v>14</v>
      </c>
      <c r="C41" s="23" t="s">
        <v>15</v>
      </c>
      <c r="D41" s="19" t="s">
        <v>15</v>
      </c>
      <c r="E41" s="20" t="s">
        <v>15</v>
      </c>
      <c r="F41" s="21">
        <v>1136.6184532248001</v>
      </c>
      <c r="G41" s="19">
        <v>1045.6889769668162</v>
      </c>
      <c r="H41" s="20">
        <v>1022.96</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17.404014358800001</v>
      </c>
      <c r="D43" s="19">
        <v>17.404014358800001</v>
      </c>
      <c r="E43" s="20">
        <v>17.404014358800001</v>
      </c>
      <c r="F43" s="21">
        <v>17.404014358800001</v>
      </c>
      <c r="G43" s="19">
        <v>17.404014358800001</v>
      </c>
      <c r="H43" s="20">
        <v>17.404014358800001</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3877.4246143588002</v>
      </c>
      <c r="D46" s="31">
        <v>4200.3346143588005</v>
      </c>
      <c r="E46" s="32">
        <v>4852.6646143588005</v>
      </c>
      <c r="F46" s="33">
        <v>5014.0430675836005</v>
      </c>
      <c r="G46" s="31">
        <v>5246.0235913256165</v>
      </c>
      <c r="H46" s="32">
        <v>5875.6246143588005</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5147.1146143588003</v>
      </c>
      <c r="D49" s="31">
        <v>5368.4446143588002</v>
      </c>
      <c r="E49" s="32">
        <v>5154.1446143588</v>
      </c>
      <c r="F49" s="33">
        <v>6283.7330675836001</v>
      </c>
      <c r="G49" s="31">
        <v>6414.1335913256162</v>
      </c>
      <c r="H49" s="32">
        <v>6177.104614358801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sNLuTEI+L45gxo0fxni6Pw8oe4Gy5Ck5fhXbMjLYVcsJEsdWah8Fm62I82SBdpdDZtag7cKyPwow7Rev2c9low==" saltValue="QOnid5SPCVmzMIdWtHuing=="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9" sqref="B9"/>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83</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3739.23</v>
      </c>
      <c r="D8" s="19">
        <v>4066.7200000000003</v>
      </c>
      <c r="E8" s="20">
        <v>4546.68</v>
      </c>
      <c r="F8" s="21">
        <v>3739.23</v>
      </c>
      <c r="G8" s="19">
        <v>4066.7200000000003</v>
      </c>
      <c r="H8" s="20">
        <v>4546.68</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3836.5628661308911</v>
      </c>
      <c r="D14" s="31">
        <v>4164.0528661308908</v>
      </c>
      <c r="E14" s="32">
        <v>4644.0128661308918</v>
      </c>
      <c r="F14" s="33">
        <v>5050.1303886390106</v>
      </c>
      <c r="G14" s="31">
        <v>5280.5349868383619</v>
      </c>
      <c r="H14" s="32">
        <v>5736.2228661308918</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3836.5628661308911</v>
      </c>
      <c r="D18" s="31">
        <v>4164.0528661308908</v>
      </c>
      <c r="E18" s="32">
        <v>4644.0128661308918</v>
      </c>
      <c r="F18" s="33">
        <v>5050.1303886390106</v>
      </c>
      <c r="G18" s="31">
        <v>5280.5349868383619</v>
      </c>
      <c r="H18" s="32">
        <v>5736.2228661308918</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3739.23</v>
      </c>
      <c r="D40" s="19">
        <v>4066.7200000000003</v>
      </c>
      <c r="E40" s="20">
        <v>4546.68</v>
      </c>
      <c r="F40" s="21">
        <v>3739.23</v>
      </c>
      <c r="G40" s="19">
        <v>4066.7200000000003</v>
      </c>
      <c r="H40" s="20">
        <v>4546.68</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3836.5628661308911</v>
      </c>
      <c r="D46" s="31">
        <v>4164.0528661308908</v>
      </c>
      <c r="E46" s="32">
        <v>4644.0128661308918</v>
      </c>
      <c r="F46" s="33">
        <v>5050.1303886390106</v>
      </c>
      <c r="G46" s="31">
        <v>5280.5349868383619</v>
      </c>
      <c r="H46" s="32">
        <v>5736.2228661308918</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3836.5628661308911</v>
      </c>
      <c r="D49" s="31">
        <v>4164.0528661308908</v>
      </c>
      <c r="E49" s="32">
        <v>4644.0128661308918</v>
      </c>
      <c r="F49" s="33">
        <v>5050.1303886390106</v>
      </c>
      <c r="G49" s="31">
        <v>5280.5349868383619</v>
      </c>
      <c r="H49" s="32">
        <v>5736.2228661308918</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xDQUrk0nRfwon7kzeppOHKgE/yQ/NPYMO9ypzCV5Hp43Y+qA67U+aimMBh7iYIoaP9Emb9rDn+1fVqcT46DBSw==" saltValue="XC55n61K/WL+NnyZdZCsF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7" sqref="C7"/>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84</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3851.41</v>
      </c>
      <c r="D8" s="19">
        <v>4178.04</v>
      </c>
      <c r="E8" s="20">
        <v>4670.79</v>
      </c>
      <c r="F8" s="21">
        <v>3851.41</v>
      </c>
      <c r="G8" s="19">
        <v>4178.04</v>
      </c>
      <c r="H8" s="20">
        <v>4670.79</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3948.7428661308909</v>
      </c>
      <c r="D14" s="31">
        <v>4275.3728661308915</v>
      </c>
      <c r="E14" s="32">
        <v>4768.1228661308915</v>
      </c>
      <c r="F14" s="33">
        <v>5162.3103886390109</v>
      </c>
      <c r="G14" s="31">
        <v>5391.8549868383616</v>
      </c>
      <c r="H14" s="32">
        <v>5860.3328661308915</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3948.7428661308909</v>
      </c>
      <c r="D18" s="31">
        <v>4275.3728661308915</v>
      </c>
      <c r="E18" s="32">
        <v>4768.1228661308915</v>
      </c>
      <c r="F18" s="33">
        <v>5162.3103886390109</v>
      </c>
      <c r="G18" s="31">
        <v>5391.8549868383616</v>
      </c>
      <c r="H18" s="32">
        <v>5860.3328661308915</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3851.41</v>
      </c>
      <c r="D40" s="19">
        <v>4178.04</v>
      </c>
      <c r="E40" s="20">
        <v>4670.79</v>
      </c>
      <c r="F40" s="21">
        <v>3851.41</v>
      </c>
      <c r="G40" s="19">
        <v>4178.04</v>
      </c>
      <c r="H40" s="20">
        <v>4670.79</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3948.7428661308909</v>
      </c>
      <c r="D46" s="31">
        <v>4275.3728661308915</v>
      </c>
      <c r="E46" s="32">
        <v>4768.1228661308915</v>
      </c>
      <c r="F46" s="33">
        <v>5162.3103886390109</v>
      </c>
      <c r="G46" s="31">
        <v>5391.8549868383616</v>
      </c>
      <c r="H46" s="32">
        <v>5860.3328661308915</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3948.7428661308909</v>
      </c>
      <c r="D49" s="31">
        <v>4275.3728661308915</v>
      </c>
      <c r="E49" s="32">
        <v>4768.1228661308915</v>
      </c>
      <c r="F49" s="33">
        <v>5162.3103886390109</v>
      </c>
      <c r="G49" s="31">
        <v>5391.8549868383616</v>
      </c>
      <c r="H49" s="32">
        <v>5860.3328661308915</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8eJN8Hzzz6+LGjJzJNSwQt7kqR7S2YtpnkLW5rwxBkddVO3ggWxoy6u4D8GfroRjuVRZsnL1taD+Hmzd5n6Bbg==" saltValue="DqFkmo9X1ICjCVnUiSrgrg=="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election activeCell="E11" sqref="E11"/>
    </sheetView>
  </sheetViews>
  <sheetFormatPr baseColWidth="10" defaultRowHeight="15" outlineLevelCol="1" x14ac:dyDescent="0.25"/>
  <cols>
    <col min="1" max="1" width="8" style="48" customWidth="1"/>
    <col min="2" max="2" width="61.28515625" style="2" customWidth="1"/>
    <col min="3" max="3" width="19" style="2" customWidth="1"/>
    <col min="4" max="5" width="20.42578125" style="2" customWidth="1"/>
    <col min="6" max="7" width="18.42578125" style="2" customWidth="1" outlineLevel="1"/>
    <col min="8" max="9" width="20.28515625" style="2" customWidth="1"/>
    <col min="10" max="12" width="18.42578125" style="2" customWidth="1"/>
    <col min="13" max="256" width="11.42578125" style="3"/>
    <col min="257" max="257" width="8" style="3" customWidth="1"/>
    <col min="258" max="258" width="61.28515625" style="3" customWidth="1"/>
    <col min="259" max="259" width="19" style="3" customWidth="1"/>
    <col min="260" max="261" width="20.42578125" style="3" customWidth="1"/>
    <col min="262" max="263" width="18.42578125" style="3" customWidth="1"/>
    <col min="264" max="265" width="20.28515625" style="3" customWidth="1"/>
    <col min="266" max="268" width="18.42578125" style="3" customWidth="1"/>
    <col min="269" max="512" width="11.42578125" style="3"/>
    <col min="513" max="513" width="8" style="3" customWidth="1"/>
    <col min="514" max="514" width="61.28515625" style="3" customWidth="1"/>
    <col min="515" max="515" width="19" style="3" customWidth="1"/>
    <col min="516" max="517" width="20.42578125" style="3" customWidth="1"/>
    <col min="518" max="519" width="18.42578125" style="3" customWidth="1"/>
    <col min="520" max="521" width="20.28515625" style="3" customWidth="1"/>
    <col min="522" max="524" width="18.42578125" style="3" customWidth="1"/>
    <col min="525" max="768" width="11.42578125" style="3"/>
    <col min="769" max="769" width="8" style="3" customWidth="1"/>
    <col min="770" max="770" width="61.28515625" style="3" customWidth="1"/>
    <col min="771" max="771" width="19" style="3" customWidth="1"/>
    <col min="772" max="773" width="20.42578125" style="3" customWidth="1"/>
    <col min="774" max="775" width="18.42578125" style="3" customWidth="1"/>
    <col min="776" max="777" width="20.28515625" style="3" customWidth="1"/>
    <col min="778" max="780" width="18.42578125" style="3" customWidth="1"/>
    <col min="781" max="1024" width="11.42578125" style="3"/>
    <col min="1025" max="1025" width="8" style="3" customWidth="1"/>
    <col min="1026" max="1026" width="61.28515625" style="3" customWidth="1"/>
    <col min="1027" max="1027" width="19" style="3" customWidth="1"/>
    <col min="1028" max="1029" width="20.42578125" style="3" customWidth="1"/>
    <col min="1030" max="1031" width="18.42578125" style="3" customWidth="1"/>
    <col min="1032" max="1033" width="20.28515625" style="3" customWidth="1"/>
    <col min="1034" max="1036" width="18.42578125" style="3" customWidth="1"/>
    <col min="1037" max="1280" width="11.42578125" style="3"/>
    <col min="1281" max="1281" width="8" style="3" customWidth="1"/>
    <col min="1282" max="1282" width="61.28515625" style="3" customWidth="1"/>
    <col min="1283" max="1283" width="19" style="3" customWidth="1"/>
    <col min="1284" max="1285" width="20.42578125" style="3" customWidth="1"/>
    <col min="1286" max="1287" width="18.42578125" style="3" customWidth="1"/>
    <col min="1288" max="1289" width="20.28515625" style="3" customWidth="1"/>
    <col min="1290" max="1292" width="18.42578125" style="3" customWidth="1"/>
    <col min="1293" max="1536" width="11.42578125" style="3"/>
    <col min="1537" max="1537" width="8" style="3" customWidth="1"/>
    <col min="1538" max="1538" width="61.28515625" style="3" customWidth="1"/>
    <col min="1539" max="1539" width="19" style="3" customWidth="1"/>
    <col min="1540" max="1541" width="20.42578125" style="3" customWidth="1"/>
    <col min="1542" max="1543" width="18.42578125" style="3" customWidth="1"/>
    <col min="1544" max="1545" width="20.28515625" style="3" customWidth="1"/>
    <col min="1546" max="1548" width="18.42578125" style="3" customWidth="1"/>
    <col min="1549" max="1792" width="11.42578125" style="3"/>
    <col min="1793" max="1793" width="8" style="3" customWidth="1"/>
    <col min="1794" max="1794" width="61.28515625" style="3" customWidth="1"/>
    <col min="1795" max="1795" width="19" style="3" customWidth="1"/>
    <col min="1796" max="1797" width="20.42578125" style="3" customWidth="1"/>
    <col min="1798" max="1799" width="18.42578125" style="3" customWidth="1"/>
    <col min="1800" max="1801" width="20.28515625" style="3" customWidth="1"/>
    <col min="1802" max="1804" width="18.42578125" style="3" customWidth="1"/>
    <col min="1805" max="2048" width="11.42578125" style="3"/>
    <col min="2049" max="2049" width="8" style="3" customWidth="1"/>
    <col min="2050" max="2050" width="61.28515625" style="3" customWidth="1"/>
    <col min="2051" max="2051" width="19" style="3" customWidth="1"/>
    <col min="2052" max="2053" width="20.42578125" style="3" customWidth="1"/>
    <col min="2054" max="2055" width="18.42578125" style="3" customWidth="1"/>
    <col min="2056" max="2057" width="20.28515625" style="3" customWidth="1"/>
    <col min="2058" max="2060" width="18.42578125" style="3" customWidth="1"/>
    <col min="2061" max="2304" width="11.42578125" style="3"/>
    <col min="2305" max="2305" width="8" style="3" customWidth="1"/>
    <col min="2306" max="2306" width="61.28515625" style="3" customWidth="1"/>
    <col min="2307" max="2307" width="19" style="3" customWidth="1"/>
    <col min="2308" max="2309" width="20.42578125" style="3" customWidth="1"/>
    <col min="2310" max="2311" width="18.42578125" style="3" customWidth="1"/>
    <col min="2312" max="2313" width="20.28515625" style="3" customWidth="1"/>
    <col min="2314" max="2316" width="18.42578125" style="3" customWidth="1"/>
    <col min="2317" max="2560" width="11.42578125" style="3"/>
    <col min="2561" max="2561" width="8" style="3" customWidth="1"/>
    <col min="2562" max="2562" width="61.28515625" style="3" customWidth="1"/>
    <col min="2563" max="2563" width="19" style="3" customWidth="1"/>
    <col min="2564" max="2565" width="20.42578125" style="3" customWidth="1"/>
    <col min="2566" max="2567" width="18.42578125" style="3" customWidth="1"/>
    <col min="2568" max="2569" width="20.28515625" style="3" customWidth="1"/>
    <col min="2570" max="2572" width="18.42578125" style="3" customWidth="1"/>
    <col min="2573" max="2816" width="11.42578125" style="3"/>
    <col min="2817" max="2817" width="8" style="3" customWidth="1"/>
    <col min="2818" max="2818" width="61.28515625" style="3" customWidth="1"/>
    <col min="2819" max="2819" width="19" style="3" customWidth="1"/>
    <col min="2820" max="2821" width="20.42578125" style="3" customWidth="1"/>
    <col min="2822" max="2823" width="18.42578125" style="3" customWidth="1"/>
    <col min="2824" max="2825" width="20.28515625" style="3" customWidth="1"/>
    <col min="2826" max="2828" width="18.42578125" style="3" customWidth="1"/>
    <col min="2829" max="3072" width="11.42578125" style="3"/>
    <col min="3073" max="3073" width="8" style="3" customWidth="1"/>
    <col min="3074" max="3074" width="61.28515625" style="3" customWidth="1"/>
    <col min="3075" max="3075" width="19" style="3" customWidth="1"/>
    <col min="3076" max="3077" width="20.42578125" style="3" customWidth="1"/>
    <col min="3078" max="3079" width="18.42578125" style="3" customWidth="1"/>
    <col min="3080" max="3081" width="20.28515625" style="3" customWidth="1"/>
    <col min="3082" max="3084" width="18.42578125" style="3" customWidth="1"/>
    <col min="3085" max="3328" width="11.42578125" style="3"/>
    <col min="3329" max="3329" width="8" style="3" customWidth="1"/>
    <col min="3330" max="3330" width="61.28515625" style="3" customWidth="1"/>
    <col min="3331" max="3331" width="19" style="3" customWidth="1"/>
    <col min="3332" max="3333" width="20.42578125" style="3" customWidth="1"/>
    <col min="3334" max="3335" width="18.42578125" style="3" customWidth="1"/>
    <col min="3336" max="3337" width="20.28515625" style="3" customWidth="1"/>
    <col min="3338" max="3340" width="18.42578125" style="3" customWidth="1"/>
    <col min="3341" max="3584" width="11.42578125" style="3"/>
    <col min="3585" max="3585" width="8" style="3" customWidth="1"/>
    <col min="3586" max="3586" width="61.28515625" style="3" customWidth="1"/>
    <col min="3587" max="3587" width="19" style="3" customWidth="1"/>
    <col min="3588" max="3589" width="20.42578125" style="3" customWidth="1"/>
    <col min="3590" max="3591" width="18.42578125" style="3" customWidth="1"/>
    <col min="3592" max="3593" width="20.28515625" style="3" customWidth="1"/>
    <col min="3594" max="3596" width="18.42578125" style="3" customWidth="1"/>
    <col min="3597" max="3840" width="11.42578125" style="3"/>
    <col min="3841" max="3841" width="8" style="3" customWidth="1"/>
    <col min="3842" max="3842" width="61.28515625" style="3" customWidth="1"/>
    <col min="3843" max="3843" width="19" style="3" customWidth="1"/>
    <col min="3844" max="3845" width="20.42578125" style="3" customWidth="1"/>
    <col min="3846" max="3847" width="18.42578125" style="3" customWidth="1"/>
    <col min="3848" max="3849" width="20.28515625" style="3" customWidth="1"/>
    <col min="3850" max="3852" width="18.42578125" style="3" customWidth="1"/>
    <col min="3853" max="4096" width="11.42578125" style="3"/>
    <col min="4097" max="4097" width="8" style="3" customWidth="1"/>
    <col min="4098" max="4098" width="61.28515625" style="3" customWidth="1"/>
    <col min="4099" max="4099" width="19" style="3" customWidth="1"/>
    <col min="4100" max="4101" width="20.42578125" style="3" customWidth="1"/>
    <col min="4102" max="4103" width="18.42578125" style="3" customWidth="1"/>
    <col min="4104" max="4105" width="20.28515625" style="3" customWidth="1"/>
    <col min="4106" max="4108" width="18.42578125" style="3" customWidth="1"/>
    <col min="4109" max="4352" width="11.42578125" style="3"/>
    <col min="4353" max="4353" width="8" style="3" customWidth="1"/>
    <col min="4354" max="4354" width="61.28515625" style="3" customWidth="1"/>
    <col min="4355" max="4355" width="19" style="3" customWidth="1"/>
    <col min="4356" max="4357" width="20.42578125" style="3" customWidth="1"/>
    <col min="4358" max="4359" width="18.42578125" style="3" customWidth="1"/>
    <col min="4360" max="4361" width="20.28515625" style="3" customWidth="1"/>
    <col min="4362" max="4364" width="18.42578125" style="3" customWidth="1"/>
    <col min="4365" max="4608" width="11.42578125" style="3"/>
    <col min="4609" max="4609" width="8" style="3" customWidth="1"/>
    <col min="4610" max="4610" width="61.28515625" style="3" customWidth="1"/>
    <col min="4611" max="4611" width="19" style="3" customWidth="1"/>
    <col min="4612" max="4613" width="20.42578125" style="3" customWidth="1"/>
    <col min="4614" max="4615" width="18.42578125" style="3" customWidth="1"/>
    <col min="4616" max="4617" width="20.28515625" style="3" customWidth="1"/>
    <col min="4618" max="4620" width="18.42578125" style="3" customWidth="1"/>
    <col min="4621" max="4864" width="11.42578125" style="3"/>
    <col min="4865" max="4865" width="8" style="3" customWidth="1"/>
    <col min="4866" max="4866" width="61.28515625" style="3" customWidth="1"/>
    <col min="4867" max="4867" width="19" style="3" customWidth="1"/>
    <col min="4868" max="4869" width="20.42578125" style="3" customWidth="1"/>
    <col min="4870" max="4871" width="18.42578125" style="3" customWidth="1"/>
    <col min="4872" max="4873" width="20.28515625" style="3" customWidth="1"/>
    <col min="4874" max="4876" width="18.42578125" style="3" customWidth="1"/>
    <col min="4877" max="5120" width="11.42578125" style="3"/>
    <col min="5121" max="5121" width="8" style="3" customWidth="1"/>
    <col min="5122" max="5122" width="61.28515625" style="3" customWidth="1"/>
    <col min="5123" max="5123" width="19" style="3" customWidth="1"/>
    <col min="5124" max="5125" width="20.42578125" style="3" customWidth="1"/>
    <col min="5126" max="5127" width="18.42578125" style="3" customWidth="1"/>
    <col min="5128" max="5129" width="20.28515625" style="3" customWidth="1"/>
    <col min="5130" max="5132" width="18.42578125" style="3" customWidth="1"/>
    <col min="5133" max="5376" width="11.42578125" style="3"/>
    <col min="5377" max="5377" width="8" style="3" customWidth="1"/>
    <col min="5378" max="5378" width="61.28515625" style="3" customWidth="1"/>
    <col min="5379" max="5379" width="19" style="3" customWidth="1"/>
    <col min="5380" max="5381" width="20.42578125" style="3" customWidth="1"/>
    <col min="5382" max="5383" width="18.42578125" style="3" customWidth="1"/>
    <col min="5384" max="5385" width="20.28515625" style="3" customWidth="1"/>
    <col min="5386" max="5388" width="18.42578125" style="3" customWidth="1"/>
    <col min="5389" max="5632" width="11.42578125" style="3"/>
    <col min="5633" max="5633" width="8" style="3" customWidth="1"/>
    <col min="5634" max="5634" width="61.28515625" style="3" customWidth="1"/>
    <col min="5635" max="5635" width="19" style="3" customWidth="1"/>
    <col min="5636" max="5637" width="20.42578125" style="3" customWidth="1"/>
    <col min="5638" max="5639" width="18.42578125" style="3" customWidth="1"/>
    <col min="5640" max="5641" width="20.28515625" style="3" customWidth="1"/>
    <col min="5642" max="5644" width="18.42578125" style="3" customWidth="1"/>
    <col min="5645" max="5888" width="11.42578125" style="3"/>
    <col min="5889" max="5889" width="8" style="3" customWidth="1"/>
    <col min="5890" max="5890" width="61.28515625" style="3" customWidth="1"/>
    <col min="5891" max="5891" width="19" style="3" customWidth="1"/>
    <col min="5892" max="5893" width="20.42578125" style="3" customWidth="1"/>
    <col min="5894" max="5895" width="18.42578125" style="3" customWidth="1"/>
    <col min="5896" max="5897" width="20.28515625" style="3" customWidth="1"/>
    <col min="5898" max="5900" width="18.42578125" style="3" customWidth="1"/>
    <col min="5901" max="6144" width="11.42578125" style="3"/>
    <col min="6145" max="6145" width="8" style="3" customWidth="1"/>
    <col min="6146" max="6146" width="61.28515625" style="3" customWidth="1"/>
    <col min="6147" max="6147" width="19" style="3" customWidth="1"/>
    <col min="6148" max="6149" width="20.42578125" style="3" customWidth="1"/>
    <col min="6150" max="6151" width="18.42578125" style="3" customWidth="1"/>
    <col min="6152" max="6153" width="20.28515625" style="3" customWidth="1"/>
    <col min="6154" max="6156" width="18.42578125" style="3" customWidth="1"/>
    <col min="6157" max="6400" width="11.42578125" style="3"/>
    <col min="6401" max="6401" width="8" style="3" customWidth="1"/>
    <col min="6402" max="6402" width="61.28515625" style="3" customWidth="1"/>
    <col min="6403" max="6403" width="19" style="3" customWidth="1"/>
    <col min="6404" max="6405" width="20.42578125" style="3" customWidth="1"/>
    <col min="6406" max="6407" width="18.42578125" style="3" customWidth="1"/>
    <col min="6408" max="6409" width="20.28515625" style="3" customWidth="1"/>
    <col min="6410" max="6412" width="18.42578125" style="3" customWidth="1"/>
    <col min="6413" max="6656" width="11.42578125" style="3"/>
    <col min="6657" max="6657" width="8" style="3" customWidth="1"/>
    <col min="6658" max="6658" width="61.28515625" style="3" customWidth="1"/>
    <col min="6659" max="6659" width="19" style="3" customWidth="1"/>
    <col min="6660" max="6661" width="20.42578125" style="3" customWidth="1"/>
    <col min="6662" max="6663" width="18.42578125" style="3" customWidth="1"/>
    <col min="6664" max="6665" width="20.28515625" style="3" customWidth="1"/>
    <col min="6666" max="6668" width="18.42578125" style="3" customWidth="1"/>
    <col min="6669" max="6912" width="11.42578125" style="3"/>
    <col min="6913" max="6913" width="8" style="3" customWidth="1"/>
    <col min="6914" max="6914" width="61.28515625" style="3" customWidth="1"/>
    <col min="6915" max="6915" width="19" style="3" customWidth="1"/>
    <col min="6916" max="6917" width="20.42578125" style="3" customWidth="1"/>
    <col min="6918" max="6919" width="18.42578125" style="3" customWidth="1"/>
    <col min="6920" max="6921" width="20.28515625" style="3" customWidth="1"/>
    <col min="6922" max="6924" width="18.42578125" style="3" customWidth="1"/>
    <col min="6925" max="7168" width="11.42578125" style="3"/>
    <col min="7169" max="7169" width="8" style="3" customWidth="1"/>
    <col min="7170" max="7170" width="61.28515625" style="3" customWidth="1"/>
    <col min="7171" max="7171" width="19" style="3" customWidth="1"/>
    <col min="7172" max="7173" width="20.42578125" style="3" customWidth="1"/>
    <col min="7174" max="7175" width="18.42578125" style="3" customWidth="1"/>
    <col min="7176" max="7177" width="20.28515625" style="3" customWidth="1"/>
    <col min="7178" max="7180" width="18.42578125" style="3" customWidth="1"/>
    <col min="7181" max="7424" width="11.42578125" style="3"/>
    <col min="7425" max="7425" width="8" style="3" customWidth="1"/>
    <col min="7426" max="7426" width="61.28515625" style="3" customWidth="1"/>
    <col min="7427" max="7427" width="19" style="3" customWidth="1"/>
    <col min="7428" max="7429" width="20.42578125" style="3" customWidth="1"/>
    <col min="7430" max="7431" width="18.42578125" style="3" customWidth="1"/>
    <col min="7432" max="7433" width="20.28515625" style="3" customWidth="1"/>
    <col min="7434" max="7436" width="18.42578125" style="3" customWidth="1"/>
    <col min="7437" max="7680" width="11.42578125" style="3"/>
    <col min="7681" max="7681" width="8" style="3" customWidth="1"/>
    <col min="7682" max="7682" width="61.28515625" style="3" customWidth="1"/>
    <col min="7683" max="7683" width="19" style="3" customWidth="1"/>
    <col min="7684" max="7685" width="20.42578125" style="3" customWidth="1"/>
    <col min="7686" max="7687" width="18.42578125" style="3" customWidth="1"/>
    <col min="7688" max="7689" width="20.28515625" style="3" customWidth="1"/>
    <col min="7690" max="7692" width="18.42578125" style="3" customWidth="1"/>
    <col min="7693" max="7936" width="11.42578125" style="3"/>
    <col min="7937" max="7937" width="8" style="3" customWidth="1"/>
    <col min="7938" max="7938" width="61.28515625" style="3" customWidth="1"/>
    <col min="7939" max="7939" width="19" style="3" customWidth="1"/>
    <col min="7940" max="7941" width="20.42578125" style="3" customWidth="1"/>
    <col min="7942" max="7943" width="18.42578125" style="3" customWidth="1"/>
    <col min="7944" max="7945" width="20.28515625" style="3" customWidth="1"/>
    <col min="7946" max="7948" width="18.42578125" style="3" customWidth="1"/>
    <col min="7949" max="8192" width="11.42578125" style="3"/>
    <col min="8193" max="8193" width="8" style="3" customWidth="1"/>
    <col min="8194" max="8194" width="61.28515625" style="3" customWidth="1"/>
    <col min="8195" max="8195" width="19" style="3" customWidth="1"/>
    <col min="8196" max="8197" width="20.42578125" style="3" customWidth="1"/>
    <col min="8198" max="8199" width="18.42578125" style="3" customWidth="1"/>
    <col min="8200" max="8201" width="20.28515625" style="3" customWidth="1"/>
    <col min="8202" max="8204" width="18.42578125" style="3" customWidth="1"/>
    <col min="8205" max="8448" width="11.42578125" style="3"/>
    <col min="8449" max="8449" width="8" style="3" customWidth="1"/>
    <col min="8450" max="8450" width="61.28515625" style="3" customWidth="1"/>
    <col min="8451" max="8451" width="19" style="3" customWidth="1"/>
    <col min="8452" max="8453" width="20.42578125" style="3" customWidth="1"/>
    <col min="8454" max="8455" width="18.42578125" style="3" customWidth="1"/>
    <col min="8456" max="8457" width="20.28515625" style="3" customWidth="1"/>
    <col min="8458" max="8460" width="18.42578125" style="3" customWidth="1"/>
    <col min="8461" max="8704" width="11.42578125" style="3"/>
    <col min="8705" max="8705" width="8" style="3" customWidth="1"/>
    <col min="8706" max="8706" width="61.28515625" style="3" customWidth="1"/>
    <col min="8707" max="8707" width="19" style="3" customWidth="1"/>
    <col min="8708" max="8709" width="20.42578125" style="3" customWidth="1"/>
    <col min="8710" max="8711" width="18.42578125" style="3" customWidth="1"/>
    <col min="8712" max="8713" width="20.28515625" style="3" customWidth="1"/>
    <col min="8714" max="8716" width="18.42578125" style="3" customWidth="1"/>
    <col min="8717" max="8960" width="11.42578125" style="3"/>
    <col min="8961" max="8961" width="8" style="3" customWidth="1"/>
    <col min="8962" max="8962" width="61.28515625" style="3" customWidth="1"/>
    <col min="8963" max="8963" width="19" style="3" customWidth="1"/>
    <col min="8964" max="8965" width="20.42578125" style="3" customWidth="1"/>
    <col min="8966" max="8967" width="18.42578125" style="3" customWidth="1"/>
    <col min="8968" max="8969" width="20.28515625" style="3" customWidth="1"/>
    <col min="8970" max="8972" width="18.42578125" style="3" customWidth="1"/>
    <col min="8973" max="9216" width="11.42578125" style="3"/>
    <col min="9217" max="9217" width="8" style="3" customWidth="1"/>
    <col min="9218" max="9218" width="61.28515625" style="3" customWidth="1"/>
    <col min="9219" max="9219" width="19" style="3" customWidth="1"/>
    <col min="9220" max="9221" width="20.42578125" style="3" customWidth="1"/>
    <col min="9222" max="9223" width="18.42578125" style="3" customWidth="1"/>
    <col min="9224" max="9225" width="20.28515625" style="3" customWidth="1"/>
    <col min="9226" max="9228" width="18.42578125" style="3" customWidth="1"/>
    <col min="9229" max="9472" width="11.42578125" style="3"/>
    <col min="9473" max="9473" width="8" style="3" customWidth="1"/>
    <col min="9474" max="9474" width="61.28515625" style="3" customWidth="1"/>
    <col min="9475" max="9475" width="19" style="3" customWidth="1"/>
    <col min="9476" max="9477" width="20.42578125" style="3" customWidth="1"/>
    <col min="9478" max="9479" width="18.42578125" style="3" customWidth="1"/>
    <col min="9480" max="9481" width="20.28515625" style="3" customWidth="1"/>
    <col min="9482" max="9484" width="18.42578125" style="3" customWidth="1"/>
    <col min="9485" max="9728" width="11.42578125" style="3"/>
    <col min="9729" max="9729" width="8" style="3" customWidth="1"/>
    <col min="9730" max="9730" width="61.28515625" style="3" customWidth="1"/>
    <col min="9731" max="9731" width="19" style="3" customWidth="1"/>
    <col min="9732" max="9733" width="20.42578125" style="3" customWidth="1"/>
    <col min="9734" max="9735" width="18.42578125" style="3" customWidth="1"/>
    <col min="9736" max="9737" width="20.28515625" style="3" customWidth="1"/>
    <col min="9738" max="9740" width="18.42578125" style="3" customWidth="1"/>
    <col min="9741" max="9984" width="11.42578125" style="3"/>
    <col min="9985" max="9985" width="8" style="3" customWidth="1"/>
    <col min="9986" max="9986" width="61.28515625" style="3" customWidth="1"/>
    <col min="9987" max="9987" width="19" style="3" customWidth="1"/>
    <col min="9988" max="9989" width="20.42578125" style="3" customWidth="1"/>
    <col min="9990" max="9991" width="18.42578125" style="3" customWidth="1"/>
    <col min="9992" max="9993" width="20.28515625" style="3" customWidth="1"/>
    <col min="9994" max="9996" width="18.42578125" style="3" customWidth="1"/>
    <col min="9997" max="10240" width="11.42578125" style="3"/>
    <col min="10241" max="10241" width="8" style="3" customWidth="1"/>
    <col min="10242" max="10242" width="61.28515625" style="3" customWidth="1"/>
    <col min="10243" max="10243" width="19" style="3" customWidth="1"/>
    <col min="10244" max="10245" width="20.42578125" style="3" customWidth="1"/>
    <col min="10246" max="10247" width="18.42578125" style="3" customWidth="1"/>
    <col min="10248" max="10249" width="20.28515625" style="3" customWidth="1"/>
    <col min="10250" max="10252" width="18.42578125" style="3" customWidth="1"/>
    <col min="10253" max="10496" width="11.42578125" style="3"/>
    <col min="10497" max="10497" width="8" style="3" customWidth="1"/>
    <col min="10498" max="10498" width="61.28515625" style="3" customWidth="1"/>
    <col min="10499" max="10499" width="19" style="3" customWidth="1"/>
    <col min="10500" max="10501" width="20.42578125" style="3" customWidth="1"/>
    <col min="10502" max="10503" width="18.42578125" style="3" customWidth="1"/>
    <col min="10504" max="10505" width="20.28515625" style="3" customWidth="1"/>
    <col min="10506" max="10508" width="18.42578125" style="3" customWidth="1"/>
    <col min="10509" max="10752" width="11.42578125" style="3"/>
    <col min="10753" max="10753" width="8" style="3" customWidth="1"/>
    <col min="10754" max="10754" width="61.28515625" style="3" customWidth="1"/>
    <col min="10755" max="10755" width="19" style="3" customWidth="1"/>
    <col min="10756" max="10757" width="20.42578125" style="3" customWidth="1"/>
    <col min="10758" max="10759" width="18.42578125" style="3" customWidth="1"/>
    <col min="10760" max="10761" width="20.28515625" style="3" customWidth="1"/>
    <col min="10762" max="10764" width="18.42578125" style="3" customWidth="1"/>
    <col min="10765" max="11008" width="11.42578125" style="3"/>
    <col min="11009" max="11009" width="8" style="3" customWidth="1"/>
    <col min="11010" max="11010" width="61.28515625" style="3" customWidth="1"/>
    <col min="11011" max="11011" width="19" style="3" customWidth="1"/>
    <col min="11012" max="11013" width="20.42578125" style="3" customWidth="1"/>
    <col min="11014" max="11015" width="18.42578125" style="3" customWidth="1"/>
    <col min="11016" max="11017" width="20.28515625" style="3" customWidth="1"/>
    <col min="11018" max="11020" width="18.42578125" style="3" customWidth="1"/>
    <col min="11021" max="11264" width="11.42578125" style="3"/>
    <col min="11265" max="11265" width="8" style="3" customWidth="1"/>
    <col min="11266" max="11266" width="61.28515625" style="3" customWidth="1"/>
    <col min="11267" max="11267" width="19" style="3" customWidth="1"/>
    <col min="11268" max="11269" width="20.42578125" style="3" customWidth="1"/>
    <col min="11270" max="11271" width="18.42578125" style="3" customWidth="1"/>
    <col min="11272" max="11273" width="20.28515625" style="3" customWidth="1"/>
    <col min="11274" max="11276" width="18.42578125" style="3" customWidth="1"/>
    <col min="11277" max="11520" width="11.42578125" style="3"/>
    <col min="11521" max="11521" width="8" style="3" customWidth="1"/>
    <col min="11522" max="11522" width="61.28515625" style="3" customWidth="1"/>
    <col min="11523" max="11523" width="19" style="3" customWidth="1"/>
    <col min="11524" max="11525" width="20.42578125" style="3" customWidth="1"/>
    <col min="11526" max="11527" width="18.42578125" style="3" customWidth="1"/>
    <col min="11528" max="11529" width="20.28515625" style="3" customWidth="1"/>
    <col min="11530" max="11532" width="18.42578125" style="3" customWidth="1"/>
    <col min="11533" max="11776" width="11.42578125" style="3"/>
    <col min="11777" max="11777" width="8" style="3" customWidth="1"/>
    <col min="11778" max="11778" width="61.28515625" style="3" customWidth="1"/>
    <col min="11779" max="11779" width="19" style="3" customWidth="1"/>
    <col min="11780" max="11781" width="20.42578125" style="3" customWidth="1"/>
    <col min="11782" max="11783" width="18.42578125" style="3" customWidth="1"/>
    <col min="11784" max="11785" width="20.28515625" style="3" customWidth="1"/>
    <col min="11786" max="11788" width="18.42578125" style="3" customWidth="1"/>
    <col min="11789" max="12032" width="11.42578125" style="3"/>
    <col min="12033" max="12033" width="8" style="3" customWidth="1"/>
    <col min="12034" max="12034" width="61.28515625" style="3" customWidth="1"/>
    <col min="12035" max="12035" width="19" style="3" customWidth="1"/>
    <col min="12036" max="12037" width="20.42578125" style="3" customWidth="1"/>
    <col min="12038" max="12039" width="18.42578125" style="3" customWidth="1"/>
    <col min="12040" max="12041" width="20.28515625" style="3" customWidth="1"/>
    <col min="12042" max="12044" width="18.42578125" style="3" customWidth="1"/>
    <col min="12045" max="12288" width="11.42578125" style="3"/>
    <col min="12289" max="12289" width="8" style="3" customWidth="1"/>
    <col min="12290" max="12290" width="61.28515625" style="3" customWidth="1"/>
    <col min="12291" max="12291" width="19" style="3" customWidth="1"/>
    <col min="12292" max="12293" width="20.42578125" style="3" customWidth="1"/>
    <col min="12294" max="12295" width="18.42578125" style="3" customWidth="1"/>
    <col min="12296" max="12297" width="20.28515625" style="3" customWidth="1"/>
    <col min="12298" max="12300" width="18.42578125" style="3" customWidth="1"/>
    <col min="12301" max="12544" width="11.42578125" style="3"/>
    <col min="12545" max="12545" width="8" style="3" customWidth="1"/>
    <col min="12546" max="12546" width="61.28515625" style="3" customWidth="1"/>
    <col min="12547" max="12547" width="19" style="3" customWidth="1"/>
    <col min="12548" max="12549" width="20.42578125" style="3" customWidth="1"/>
    <col min="12550" max="12551" width="18.42578125" style="3" customWidth="1"/>
    <col min="12552" max="12553" width="20.28515625" style="3" customWidth="1"/>
    <col min="12554" max="12556" width="18.42578125" style="3" customWidth="1"/>
    <col min="12557" max="12800" width="11.42578125" style="3"/>
    <col min="12801" max="12801" width="8" style="3" customWidth="1"/>
    <col min="12802" max="12802" width="61.28515625" style="3" customWidth="1"/>
    <col min="12803" max="12803" width="19" style="3" customWidth="1"/>
    <col min="12804" max="12805" width="20.42578125" style="3" customWidth="1"/>
    <col min="12806" max="12807" width="18.42578125" style="3" customWidth="1"/>
    <col min="12808" max="12809" width="20.28515625" style="3" customWidth="1"/>
    <col min="12810" max="12812" width="18.42578125" style="3" customWidth="1"/>
    <col min="12813" max="13056" width="11.42578125" style="3"/>
    <col min="13057" max="13057" width="8" style="3" customWidth="1"/>
    <col min="13058" max="13058" width="61.28515625" style="3" customWidth="1"/>
    <col min="13059" max="13059" width="19" style="3" customWidth="1"/>
    <col min="13060" max="13061" width="20.42578125" style="3" customWidth="1"/>
    <col min="13062" max="13063" width="18.42578125" style="3" customWidth="1"/>
    <col min="13064" max="13065" width="20.28515625" style="3" customWidth="1"/>
    <col min="13066" max="13068" width="18.42578125" style="3" customWidth="1"/>
    <col min="13069" max="13312" width="11.42578125" style="3"/>
    <col min="13313" max="13313" width="8" style="3" customWidth="1"/>
    <col min="13314" max="13314" width="61.28515625" style="3" customWidth="1"/>
    <col min="13315" max="13315" width="19" style="3" customWidth="1"/>
    <col min="13316" max="13317" width="20.42578125" style="3" customWidth="1"/>
    <col min="13318" max="13319" width="18.42578125" style="3" customWidth="1"/>
    <col min="13320" max="13321" width="20.28515625" style="3" customWidth="1"/>
    <col min="13322" max="13324" width="18.42578125" style="3" customWidth="1"/>
    <col min="13325" max="13568" width="11.42578125" style="3"/>
    <col min="13569" max="13569" width="8" style="3" customWidth="1"/>
    <col min="13570" max="13570" width="61.28515625" style="3" customWidth="1"/>
    <col min="13571" max="13571" width="19" style="3" customWidth="1"/>
    <col min="13572" max="13573" width="20.42578125" style="3" customWidth="1"/>
    <col min="13574" max="13575" width="18.42578125" style="3" customWidth="1"/>
    <col min="13576" max="13577" width="20.28515625" style="3" customWidth="1"/>
    <col min="13578" max="13580" width="18.42578125" style="3" customWidth="1"/>
    <col min="13581" max="13824" width="11.42578125" style="3"/>
    <col min="13825" max="13825" width="8" style="3" customWidth="1"/>
    <col min="13826" max="13826" width="61.28515625" style="3" customWidth="1"/>
    <col min="13827" max="13827" width="19" style="3" customWidth="1"/>
    <col min="13828" max="13829" width="20.42578125" style="3" customWidth="1"/>
    <col min="13830" max="13831" width="18.42578125" style="3" customWidth="1"/>
    <col min="13832" max="13833" width="20.28515625" style="3" customWidth="1"/>
    <col min="13834" max="13836" width="18.42578125" style="3" customWidth="1"/>
    <col min="13837" max="14080" width="11.42578125" style="3"/>
    <col min="14081" max="14081" width="8" style="3" customWidth="1"/>
    <col min="14082" max="14082" width="61.28515625" style="3" customWidth="1"/>
    <col min="14083" max="14083" width="19" style="3" customWidth="1"/>
    <col min="14084" max="14085" width="20.42578125" style="3" customWidth="1"/>
    <col min="14086" max="14087" width="18.42578125" style="3" customWidth="1"/>
    <col min="14088" max="14089" width="20.28515625" style="3" customWidth="1"/>
    <col min="14090" max="14092" width="18.42578125" style="3" customWidth="1"/>
    <col min="14093" max="14336" width="11.42578125" style="3"/>
    <col min="14337" max="14337" width="8" style="3" customWidth="1"/>
    <col min="14338" max="14338" width="61.28515625" style="3" customWidth="1"/>
    <col min="14339" max="14339" width="19" style="3" customWidth="1"/>
    <col min="14340" max="14341" width="20.42578125" style="3" customWidth="1"/>
    <col min="14342" max="14343" width="18.42578125" style="3" customWidth="1"/>
    <col min="14344" max="14345" width="20.28515625" style="3" customWidth="1"/>
    <col min="14346" max="14348" width="18.42578125" style="3" customWidth="1"/>
    <col min="14349" max="14592" width="11.42578125" style="3"/>
    <col min="14593" max="14593" width="8" style="3" customWidth="1"/>
    <col min="14594" max="14594" width="61.28515625" style="3" customWidth="1"/>
    <col min="14595" max="14595" width="19" style="3" customWidth="1"/>
    <col min="14596" max="14597" width="20.42578125" style="3" customWidth="1"/>
    <col min="14598" max="14599" width="18.42578125" style="3" customWidth="1"/>
    <col min="14600" max="14601" width="20.28515625" style="3" customWidth="1"/>
    <col min="14602" max="14604" width="18.42578125" style="3" customWidth="1"/>
    <col min="14605" max="14848" width="11.42578125" style="3"/>
    <col min="14849" max="14849" width="8" style="3" customWidth="1"/>
    <col min="14850" max="14850" width="61.28515625" style="3" customWidth="1"/>
    <col min="14851" max="14851" width="19" style="3" customWidth="1"/>
    <col min="14852" max="14853" width="20.42578125" style="3" customWidth="1"/>
    <col min="14854" max="14855" width="18.42578125" style="3" customWidth="1"/>
    <col min="14856" max="14857" width="20.28515625" style="3" customWidth="1"/>
    <col min="14858" max="14860" width="18.42578125" style="3" customWidth="1"/>
    <col min="14861" max="15104" width="11.42578125" style="3"/>
    <col min="15105" max="15105" width="8" style="3" customWidth="1"/>
    <col min="15106" max="15106" width="61.28515625" style="3" customWidth="1"/>
    <col min="15107" max="15107" width="19" style="3" customWidth="1"/>
    <col min="15108" max="15109" width="20.42578125" style="3" customWidth="1"/>
    <col min="15110" max="15111" width="18.42578125" style="3" customWidth="1"/>
    <col min="15112" max="15113" width="20.28515625" style="3" customWidth="1"/>
    <col min="15114" max="15116" width="18.42578125" style="3" customWidth="1"/>
    <col min="15117" max="15360" width="11.42578125" style="3"/>
    <col min="15361" max="15361" width="8" style="3" customWidth="1"/>
    <col min="15362" max="15362" width="61.28515625" style="3" customWidth="1"/>
    <col min="15363" max="15363" width="19" style="3" customWidth="1"/>
    <col min="15364" max="15365" width="20.42578125" style="3" customWidth="1"/>
    <col min="15366" max="15367" width="18.42578125" style="3" customWidth="1"/>
    <col min="15368" max="15369" width="20.28515625" style="3" customWidth="1"/>
    <col min="15370" max="15372" width="18.42578125" style="3" customWidth="1"/>
    <col min="15373" max="15616" width="11.42578125" style="3"/>
    <col min="15617" max="15617" width="8" style="3" customWidth="1"/>
    <col min="15618" max="15618" width="61.28515625" style="3" customWidth="1"/>
    <col min="15619" max="15619" width="19" style="3" customWidth="1"/>
    <col min="15620" max="15621" width="20.42578125" style="3" customWidth="1"/>
    <col min="15622" max="15623" width="18.42578125" style="3" customWidth="1"/>
    <col min="15624" max="15625" width="20.28515625" style="3" customWidth="1"/>
    <col min="15626" max="15628" width="18.42578125" style="3" customWidth="1"/>
    <col min="15629" max="15872" width="11.42578125" style="3"/>
    <col min="15873" max="15873" width="8" style="3" customWidth="1"/>
    <col min="15874" max="15874" width="61.28515625" style="3" customWidth="1"/>
    <col min="15875" max="15875" width="19" style="3" customWidth="1"/>
    <col min="15876" max="15877" width="20.42578125" style="3" customWidth="1"/>
    <col min="15878" max="15879" width="18.42578125" style="3" customWidth="1"/>
    <col min="15880" max="15881" width="20.28515625" style="3" customWidth="1"/>
    <col min="15882" max="15884" width="18.42578125" style="3" customWidth="1"/>
    <col min="15885" max="16128" width="11.42578125" style="3"/>
    <col min="16129" max="16129" width="8" style="3" customWidth="1"/>
    <col min="16130" max="16130" width="61.28515625" style="3" customWidth="1"/>
    <col min="16131" max="16131" width="19" style="3" customWidth="1"/>
    <col min="16132" max="16133" width="20.42578125" style="3" customWidth="1"/>
    <col min="16134" max="16135" width="18.42578125" style="3" customWidth="1"/>
    <col min="16136" max="16137" width="20.28515625" style="3" customWidth="1"/>
    <col min="16138" max="16140" width="18.42578125" style="3" customWidth="1"/>
    <col min="16141" max="16384" width="11.42578125" style="3"/>
  </cols>
  <sheetData>
    <row r="1" spans="1:12" x14ac:dyDescent="0.25">
      <c r="A1" s="1"/>
      <c r="B1" s="1" t="s">
        <v>85</v>
      </c>
      <c r="C1" s="1"/>
      <c r="D1" s="1"/>
      <c r="E1" s="1"/>
      <c r="F1" s="1"/>
      <c r="G1" s="1"/>
      <c r="H1" s="1"/>
      <c r="I1" s="1"/>
      <c r="J1" s="1"/>
    </row>
    <row r="2" spans="1:12" ht="15.75" thickBot="1" x14ac:dyDescent="0.3">
      <c r="A2" s="4" t="s">
        <v>1</v>
      </c>
      <c r="B2" s="4"/>
      <c r="C2" s="4"/>
      <c r="D2" s="4"/>
      <c r="E2" s="4"/>
      <c r="F2" s="4"/>
      <c r="G2" s="4"/>
      <c r="H2" s="4"/>
      <c r="I2" s="4"/>
      <c r="J2" s="4"/>
      <c r="K2" s="5"/>
      <c r="L2" s="5"/>
    </row>
    <row r="3" spans="1:12" ht="30" customHeight="1" thickTop="1" x14ac:dyDescent="0.25">
      <c r="A3" s="6"/>
      <c r="B3" s="7" t="s">
        <v>2</v>
      </c>
      <c r="C3" s="58" t="s">
        <v>3</v>
      </c>
      <c r="D3" s="59"/>
      <c r="E3" s="59"/>
      <c r="F3" s="60"/>
      <c r="G3" s="58" t="s">
        <v>4</v>
      </c>
      <c r="H3" s="59"/>
      <c r="I3" s="59"/>
      <c r="J3" s="60"/>
      <c r="K3" s="3"/>
      <c r="L3" s="3"/>
    </row>
    <row r="4" spans="1:12" ht="31.5" customHeight="1" x14ac:dyDescent="0.25">
      <c r="A4" s="8"/>
      <c r="B4" s="9" t="s">
        <v>5</v>
      </c>
      <c r="C4" s="61"/>
      <c r="D4" s="62"/>
      <c r="E4" s="62"/>
      <c r="F4" s="63"/>
      <c r="G4" s="61"/>
      <c r="H4" s="62"/>
      <c r="I4" s="62"/>
      <c r="J4" s="63"/>
      <c r="K4" s="3"/>
      <c r="L4" s="3"/>
    </row>
    <row r="5" spans="1:12" s="13" customFormat="1" ht="33.75" customHeight="1" x14ac:dyDescent="0.25">
      <c r="A5" s="64" t="s">
        <v>6</v>
      </c>
      <c r="B5" s="66" t="s">
        <v>7</v>
      </c>
      <c r="C5" s="10" t="s">
        <v>8</v>
      </c>
      <c r="D5" s="10" t="s">
        <v>8</v>
      </c>
      <c r="E5" s="10" t="s">
        <v>8</v>
      </c>
      <c r="F5" s="11" t="s">
        <v>9</v>
      </c>
      <c r="G5" s="12" t="s">
        <v>8</v>
      </c>
      <c r="H5" s="12" t="s">
        <v>8</v>
      </c>
      <c r="I5" s="10" t="s">
        <v>8</v>
      </c>
      <c r="J5" s="11" t="s">
        <v>9</v>
      </c>
    </row>
    <row r="6" spans="1:12" s="13" customFormat="1" x14ac:dyDescent="0.25">
      <c r="A6" s="64"/>
      <c r="B6" s="66"/>
      <c r="C6" s="11"/>
      <c r="D6" s="14">
        <v>0.08</v>
      </c>
      <c r="E6" s="56">
        <v>0.06</v>
      </c>
      <c r="F6" s="15">
        <v>0.1</v>
      </c>
      <c r="G6" s="15"/>
      <c r="H6" s="14">
        <v>0.08</v>
      </c>
      <c r="I6" s="56">
        <v>0.06</v>
      </c>
      <c r="J6" s="15">
        <v>0.1</v>
      </c>
    </row>
    <row r="7" spans="1:12" s="13" customFormat="1" x14ac:dyDescent="0.25">
      <c r="A7" s="65"/>
      <c r="B7" s="67"/>
      <c r="C7" s="10" t="s">
        <v>10</v>
      </c>
      <c r="D7" s="10" t="s">
        <v>10</v>
      </c>
      <c r="E7" s="10" t="s">
        <v>10</v>
      </c>
      <c r="F7" s="11" t="s">
        <v>10</v>
      </c>
      <c r="G7" s="12" t="s">
        <v>10</v>
      </c>
      <c r="H7" s="12" t="s">
        <v>10</v>
      </c>
      <c r="I7" s="10" t="s">
        <v>10</v>
      </c>
      <c r="J7" s="11" t="s">
        <v>10</v>
      </c>
    </row>
    <row r="8" spans="1:12" x14ac:dyDescent="0.25">
      <c r="A8" s="16" t="s">
        <v>11</v>
      </c>
      <c r="B8" s="17" t="s">
        <v>12</v>
      </c>
      <c r="C8" s="18">
        <v>3851.41</v>
      </c>
      <c r="D8" s="19">
        <v>4178.04</v>
      </c>
      <c r="E8" s="19">
        <v>4096.38</v>
      </c>
      <c r="F8" s="20">
        <v>4670.79</v>
      </c>
      <c r="G8" s="21">
        <v>3851.41</v>
      </c>
      <c r="H8" s="19">
        <v>4178.04</v>
      </c>
      <c r="I8" s="19">
        <v>4096.38</v>
      </c>
      <c r="J8" s="20">
        <v>4670.79</v>
      </c>
      <c r="K8" s="3"/>
      <c r="L8" s="3"/>
    </row>
    <row r="9" spans="1:12" x14ac:dyDescent="0.25">
      <c r="A9" s="16" t="s">
        <v>13</v>
      </c>
      <c r="B9" s="22" t="s">
        <v>14</v>
      </c>
      <c r="C9" s="23" t="s">
        <v>15</v>
      </c>
      <c r="D9" s="19" t="s">
        <v>15</v>
      </c>
      <c r="E9" s="19" t="s">
        <v>15</v>
      </c>
      <c r="F9" s="20" t="s">
        <v>15</v>
      </c>
      <c r="G9" s="21">
        <v>1213.5675225081191</v>
      </c>
      <c r="H9" s="19">
        <v>1116.4821207074697</v>
      </c>
      <c r="I9" s="19">
        <v>1140.7534711576318</v>
      </c>
      <c r="J9" s="20">
        <v>1092.21</v>
      </c>
      <c r="K9" s="3"/>
      <c r="L9" s="3"/>
    </row>
    <row r="10" spans="1:12" x14ac:dyDescent="0.25">
      <c r="A10" s="16" t="s">
        <v>16</v>
      </c>
      <c r="B10" s="22" t="s">
        <v>17</v>
      </c>
      <c r="C10" s="23" t="s">
        <v>18</v>
      </c>
      <c r="D10" s="24" t="s">
        <v>18</v>
      </c>
      <c r="E10" s="24" t="s">
        <v>18</v>
      </c>
      <c r="F10" s="25" t="s">
        <v>18</v>
      </c>
      <c r="G10" s="26" t="s">
        <v>18</v>
      </c>
      <c r="H10" s="24" t="s">
        <v>18</v>
      </c>
      <c r="I10" s="24" t="s">
        <v>18</v>
      </c>
      <c r="J10" s="20" t="s">
        <v>18</v>
      </c>
      <c r="K10" s="3"/>
      <c r="L10" s="3"/>
    </row>
    <row r="11" spans="1:12" x14ac:dyDescent="0.25">
      <c r="A11" s="16" t="s">
        <v>19</v>
      </c>
      <c r="B11" s="17" t="s">
        <v>20</v>
      </c>
      <c r="C11" s="18">
        <v>18.582266130890762</v>
      </c>
      <c r="D11" s="19">
        <v>18.582266130890762</v>
      </c>
      <c r="E11" s="21">
        <v>18.582266130890762</v>
      </c>
      <c r="F11" s="20">
        <v>18.582266130890762</v>
      </c>
      <c r="G11" s="21">
        <v>18.582266130890762</v>
      </c>
      <c r="H11" s="19">
        <v>18.582266130890762</v>
      </c>
      <c r="I11" s="19">
        <v>18.582266130890762</v>
      </c>
      <c r="J11" s="20">
        <v>18.582266130890762</v>
      </c>
      <c r="K11" s="3"/>
      <c r="L11" s="3"/>
    </row>
    <row r="12" spans="1:12" x14ac:dyDescent="0.25">
      <c r="A12" s="16" t="s">
        <v>21</v>
      </c>
      <c r="B12" s="22" t="s">
        <v>22</v>
      </c>
      <c r="C12" s="27">
        <v>7.2405999999999997</v>
      </c>
      <c r="D12" s="19">
        <v>7.2405999999999997</v>
      </c>
      <c r="E12" s="21">
        <v>7.2405999999999997</v>
      </c>
      <c r="F12" s="20">
        <v>7.2405999999999997</v>
      </c>
      <c r="G12" s="21">
        <v>7.2405999999999997</v>
      </c>
      <c r="H12" s="19">
        <v>7.2405999999999997</v>
      </c>
      <c r="I12" s="19">
        <v>7.2405999999999997</v>
      </c>
      <c r="J12" s="20">
        <v>7.2405999999999997</v>
      </c>
      <c r="K12" s="3"/>
      <c r="L12" s="3"/>
    </row>
    <row r="13" spans="1:12" x14ac:dyDescent="0.25">
      <c r="A13" s="16"/>
      <c r="B13" s="17" t="s">
        <v>23</v>
      </c>
      <c r="C13" s="18">
        <v>71.510000000000005</v>
      </c>
      <c r="D13" s="19">
        <v>71.510000000000005</v>
      </c>
      <c r="E13" s="21">
        <v>71.510000000000005</v>
      </c>
      <c r="F13" s="20">
        <v>71.510000000000005</v>
      </c>
      <c r="G13" s="21">
        <v>71.510000000000005</v>
      </c>
      <c r="H13" s="19">
        <v>71.510000000000005</v>
      </c>
      <c r="I13" s="19">
        <v>71.510000000000005</v>
      </c>
      <c r="J13" s="20">
        <v>71.510000000000005</v>
      </c>
      <c r="K13" s="3"/>
      <c r="L13" s="3"/>
    </row>
    <row r="14" spans="1:12" x14ac:dyDescent="0.25">
      <c r="A14" s="28" t="s">
        <v>24</v>
      </c>
      <c r="B14" s="29" t="s">
        <v>25</v>
      </c>
      <c r="C14" s="30">
        <v>3948.7428661308909</v>
      </c>
      <c r="D14" s="31">
        <v>4275.3728661308915</v>
      </c>
      <c r="E14" s="31">
        <v>4193.7128661308916</v>
      </c>
      <c r="F14" s="32">
        <v>4768.1228661308915</v>
      </c>
      <c r="G14" s="33">
        <v>5162.3103886390109</v>
      </c>
      <c r="H14" s="31">
        <v>5391.8549868383616</v>
      </c>
      <c r="I14" s="31">
        <v>5334.4663372885234</v>
      </c>
      <c r="J14" s="32">
        <v>5860.3328661308915</v>
      </c>
      <c r="K14" s="3"/>
      <c r="L14" s="3"/>
    </row>
    <row r="15" spans="1:12" x14ac:dyDescent="0.25">
      <c r="A15" s="16" t="s">
        <v>26</v>
      </c>
      <c r="B15" s="17" t="s">
        <v>27</v>
      </c>
      <c r="C15" s="21" t="s">
        <v>28</v>
      </c>
      <c r="D15" s="19" t="s">
        <v>28</v>
      </c>
      <c r="E15" s="19" t="s">
        <v>28</v>
      </c>
      <c r="F15" s="20" t="s">
        <v>28</v>
      </c>
      <c r="G15" s="21" t="s">
        <v>28</v>
      </c>
      <c r="H15" s="19" t="s">
        <v>28</v>
      </c>
      <c r="I15" s="19" t="s">
        <v>28</v>
      </c>
      <c r="J15" s="20" t="s">
        <v>28</v>
      </c>
      <c r="K15" s="3"/>
      <c r="L15" s="3"/>
    </row>
    <row r="16" spans="1:12" x14ac:dyDescent="0.25">
      <c r="A16" s="16" t="s">
        <v>29</v>
      </c>
      <c r="B16" s="17" t="s">
        <v>30</v>
      </c>
      <c r="C16" s="21" t="s">
        <v>31</v>
      </c>
      <c r="D16" s="24" t="s">
        <v>31</v>
      </c>
      <c r="E16" s="24" t="s">
        <v>52</v>
      </c>
      <c r="F16" s="25" t="s">
        <v>31</v>
      </c>
      <c r="G16" s="26" t="s">
        <v>31</v>
      </c>
      <c r="H16" s="24" t="s">
        <v>31</v>
      </c>
      <c r="I16" s="24" t="s">
        <v>31</v>
      </c>
      <c r="J16" s="25" t="s">
        <v>31</v>
      </c>
      <c r="K16" s="3"/>
      <c r="L16" s="3"/>
    </row>
    <row r="17" spans="1:12" x14ac:dyDescent="0.25">
      <c r="A17" s="16" t="s">
        <v>32</v>
      </c>
      <c r="B17" s="17" t="s">
        <v>33</v>
      </c>
      <c r="C17" s="21" t="s">
        <v>52</v>
      </c>
      <c r="D17" s="19" t="s">
        <v>52</v>
      </c>
      <c r="E17" s="19" t="s">
        <v>52</v>
      </c>
      <c r="F17" s="20" t="s">
        <v>52</v>
      </c>
      <c r="G17" s="21" t="s">
        <v>52</v>
      </c>
      <c r="H17" s="19" t="s">
        <v>52</v>
      </c>
      <c r="I17" s="19" t="s">
        <v>52</v>
      </c>
      <c r="J17" s="20" t="s">
        <v>52</v>
      </c>
      <c r="K17" s="3"/>
      <c r="L17" s="3"/>
    </row>
    <row r="18" spans="1:12" x14ac:dyDescent="0.25">
      <c r="A18" s="28" t="s">
        <v>34</v>
      </c>
      <c r="B18" s="29" t="s">
        <v>35</v>
      </c>
      <c r="C18" s="30">
        <v>3948.7428661308909</v>
      </c>
      <c r="D18" s="31">
        <v>4275.3728661308915</v>
      </c>
      <c r="E18" s="31">
        <v>4193.7128661308916</v>
      </c>
      <c r="F18" s="32">
        <v>4768.1228661308915</v>
      </c>
      <c r="G18" s="33">
        <v>5162.3103886390109</v>
      </c>
      <c r="H18" s="31">
        <v>5391.8549868383616</v>
      </c>
      <c r="I18" s="31">
        <v>5334.4663372885234</v>
      </c>
      <c r="J18" s="32">
        <v>5860.3328661308915</v>
      </c>
      <c r="K18" s="3"/>
      <c r="L18" s="3"/>
    </row>
    <row r="19" spans="1:12" x14ac:dyDescent="0.25">
      <c r="A19" s="16" t="s">
        <v>36</v>
      </c>
      <c r="B19" s="17" t="s">
        <v>37</v>
      </c>
      <c r="C19" s="21" t="s">
        <v>28</v>
      </c>
      <c r="D19" s="19" t="s">
        <v>28</v>
      </c>
      <c r="E19" s="19" t="s">
        <v>28</v>
      </c>
      <c r="F19" s="20" t="s">
        <v>28</v>
      </c>
      <c r="G19" s="21" t="s">
        <v>28</v>
      </c>
      <c r="H19" s="19" t="s">
        <v>28</v>
      </c>
      <c r="I19" s="19" t="s">
        <v>28</v>
      </c>
      <c r="J19" s="20" t="s">
        <v>28</v>
      </c>
      <c r="K19" s="3"/>
      <c r="L19" s="3"/>
    </row>
    <row r="20" spans="1:12" x14ac:dyDescent="0.25">
      <c r="A20" s="16" t="s">
        <v>38</v>
      </c>
      <c r="B20" s="17" t="s">
        <v>39</v>
      </c>
      <c r="C20" s="21" t="s">
        <v>40</v>
      </c>
      <c r="D20" s="19" t="s">
        <v>40</v>
      </c>
      <c r="E20" s="19" t="s">
        <v>40</v>
      </c>
      <c r="F20" s="20" t="s">
        <v>41</v>
      </c>
      <c r="G20" s="21" t="s">
        <v>40</v>
      </c>
      <c r="H20" s="19" t="s">
        <v>40</v>
      </c>
      <c r="I20" s="19" t="s">
        <v>40</v>
      </c>
      <c r="J20" s="20" t="s">
        <v>41</v>
      </c>
      <c r="K20" s="3"/>
      <c r="L20" s="3"/>
    </row>
    <row r="21" spans="1:12" x14ac:dyDescent="0.25">
      <c r="A21" s="16" t="s">
        <v>42</v>
      </c>
      <c r="B21" s="17" t="s">
        <v>43</v>
      </c>
      <c r="C21" s="21" t="s">
        <v>44</v>
      </c>
      <c r="D21" s="24" t="s">
        <v>44</v>
      </c>
      <c r="E21" s="24" t="s">
        <v>44</v>
      </c>
      <c r="F21" s="25" t="s">
        <v>44</v>
      </c>
      <c r="G21" s="21" t="s">
        <v>44</v>
      </c>
      <c r="H21" s="24" t="s">
        <v>44</v>
      </c>
      <c r="I21" s="24" t="s">
        <v>44</v>
      </c>
      <c r="J21" s="25" t="s">
        <v>44</v>
      </c>
      <c r="K21" s="3"/>
      <c r="L21" s="3"/>
    </row>
    <row r="22" spans="1:12" ht="30.75" customHeight="1" thickBot="1" x14ac:dyDescent="0.3">
      <c r="A22" s="34" t="s">
        <v>45</v>
      </c>
      <c r="B22" s="35" t="s">
        <v>46</v>
      </c>
      <c r="C22" s="36"/>
      <c r="D22" s="37"/>
      <c r="E22" s="39"/>
      <c r="F22" s="38"/>
      <c r="G22" s="39"/>
      <c r="H22" s="37"/>
      <c r="I22" s="39"/>
      <c r="J22" s="38"/>
      <c r="K22" s="3"/>
      <c r="L22" s="3"/>
    </row>
    <row r="23" spans="1:12" ht="15.75" thickTop="1" x14ac:dyDescent="0.25">
      <c r="A23" s="40"/>
      <c r="B23" s="40"/>
      <c r="C23" s="40"/>
      <c r="D23" s="41"/>
      <c r="E23" s="41"/>
      <c r="F23" s="41"/>
      <c r="G23" s="41"/>
      <c r="H23" s="41"/>
      <c r="I23" s="41"/>
      <c r="J23" s="41"/>
      <c r="K23" s="41"/>
      <c r="L23" s="41"/>
    </row>
    <row r="24" spans="1:12" x14ac:dyDescent="0.25">
      <c r="A24" s="42"/>
      <c r="B24" s="68" t="s">
        <v>47</v>
      </c>
      <c r="C24" s="68"/>
      <c r="D24" s="68"/>
      <c r="E24" s="68"/>
      <c r="F24" s="68"/>
      <c r="G24" s="68"/>
      <c r="H24" s="68"/>
      <c r="I24" s="68"/>
      <c r="J24" s="68"/>
      <c r="K24" s="68"/>
      <c r="L24" s="68"/>
    </row>
    <row r="25" spans="1:12" s="45" customFormat="1" ht="15" customHeight="1" x14ac:dyDescent="0.25">
      <c r="A25" s="43">
        <v>1</v>
      </c>
      <c r="B25" s="68" t="s">
        <v>48</v>
      </c>
      <c r="C25" s="68"/>
      <c r="D25" s="68"/>
      <c r="E25" s="68"/>
      <c r="F25" s="68"/>
      <c r="G25" s="68"/>
      <c r="H25" s="68"/>
      <c r="I25" s="68"/>
      <c r="J25" s="68"/>
      <c r="K25" s="44"/>
      <c r="L25" s="44"/>
    </row>
    <row r="26" spans="1:12" ht="15" customHeight="1" x14ac:dyDescent="0.25">
      <c r="A26" s="42" t="s">
        <v>28</v>
      </c>
      <c r="B26" s="68" t="s">
        <v>49</v>
      </c>
      <c r="C26" s="68"/>
      <c r="D26" s="68"/>
      <c r="E26" s="68"/>
      <c r="F26" s="68"/>
      <c r="G26" s="68"/>
      <c r="H26" s="68"/>
      <c r="I26" s="68"/>
      <c r="J26" s="68"/>
      <c r="K26" s="68"/>
      <c r="L26" s="68"/>
    </row>
    <row r="27" spans="1:12" ht="15" customHeight="1" x14ac:dyDescent="0.25">
      <c r="A27" s="42" t="s">
        <v>18</v>
      </c>
      <c r="B27" s="46" t="s">
        <v>50</v>
      </c>
      <c r="C27" s="46"/>
      <c r="D27" s="46"/>
      <c r="E27" s="46"/>
      <c r="F27" s="46"/>
      <c r="G27" s="46"/>
      <c r="H27" s="46"/>
      <c r="I27" s="46"/>
      <c r="J27" s="46"/>
      <c r="K27" s="46"/>
      <c r="L27" s="46"/>
    </row>
    <row r="28" spans="1:12" x14ac:dyDescent="0.25">
      <c r="A28" s="42" t="s">
        <v>31</v>
      </c>
      <c r="B28" s="68" t="s">
        <v>51</v>
      </c>
      <c r="C28" s="68"/>
      <c r="D28" s="68"/>
      <c r="E28" s="68"/>
      <c r="F28" s="68"/>
      <c r="G28" s="68"/>
      <c r="H28" s="68"/>
      <c r="I28" s="68"/>
      <c r="J28" s="68"/>
      <c r="K28" s="68"/>
      <c r="L28" s="68"/>
    </row>
    <row r="29" spans="1:12" ht="15" customHeight="1" x14ac:dyDescent="0.25">
      <c r="A29" s="42" t="s">
        <v>52</v>
      </c>
      <c r="B29" s="68" t="s">
        <v>53</v>
      </c>
      <c r="C29" s="68"/>
      <c r="D29" s="68"/>
      <c r="E29" s="68"/>
      <c r="F29" s="68"/>
      <c r="G29" s="68"/>
      <c r="H29" s="68"/>
      <c r="I29" s="68"/>
      <c r="J29" s="68"/>
      <c r="K29" s="68"/>
      <c r="L29" s="68"/>
    </row>
    <row r="30" spans="1:12" ht="28.5" customHeight="1" x14ac:dyDescent="0.25">
      <c r="A30" s="42" t="s">
        <v>40</v>
      </c>
      <c r="B30" s="68" t="s">
        <v>54</v>
      </c>
      <c r="C30" s="68"/>
      <c r="D30" s="68"/>
      <c r="E30" s="68"/>
      <c r="F30" s="68"/>
      <c r="G30" s="68"/>
      <c r="H30" s="68"/>
      <c r="I30" s="68"/>
      <c r="J30" s="68"/>
      <c r="K30" s="47"/>
      <c r="L30" s="47"/>
    </row>
    <row r="31" spans="1:12" x14ac:dyDescent="0.25">
      <c r="A31" s="42" t="s">
        <v>44</v>
      </c>
      <c r="B31" s="68" t="s">
        <v>55</v>
      </c>
      <c r="C31" s="68"/>
      <c r="D31" s="68"/>
      <c r="E31" s="68"/>
      <c r="F31" s="68"/>
      <c r="G31" s="68"/>
      <c r="H31" s="68"/>
      <c r="I31" s="68"/>
      <c r="J31" s="68"/>
      <c r="K31" s="68"/>
      <c r="L31" s="68"/>
    </row>
    <row r="32" spans="1:12" x14ac:dyDescent="0.25">
      <c r="B32" s="49" t="s">
        <v>56</v>
      </c>
    </row>
    <row r="33" spans="1:12" x14ac:dyDescent="0.25">
      <c r="B33" s="50" t="s">
        <v>57</v>
      </c>
    </row>
    <row r="34" spans="1:12" ht="15.75" thickBot="1" x14ac:dyDescent="0.3">
      <c r="B34" s="49"/>
    </row>
    <row r="35" spans="1:12" ht="18.75" customHeight="1" thickTop="1" x14ac:dyDescent="0.25">
      <c r="A35" s="6"/>
      <c r="B35" s="51" t="s">
        <v>58</v>
      </c>
      <c r="C35" s="58" t="s">
        <v>3</v>
      </c>
      <c r="D35" s="59"/>
      <c r="E35" s="59"/>
      <c r="F35" s="60"/>
      <c r="G35" s="58" t="s">
        <v>59</v>
      </c>
      <c r="H35" s="59"/>
      <c r="I35" s="59"/>
      <c r="J35" s="60"/>
      <c r="K35" s="3"/>
      <c r="L35" s="3"/>
    </row>
    <row r="36" spans="1:12" ht="21" customHeight="1" x14ac:dyDescent="0.25">
      <c r="A36" s="8"/>
      <c r="B36" s="9" t="s">
        <v>60</v>
      </c>
      <c r="C36" s="61"/>
      <c r="D36" s="62"/>
      <c r="E36" s="62"/>
      <c r="F36" s="63"/>
      <c r="G36" s="61"/>
      <c r="H36" s="62"/>
      <c r="I36" s="62"/>
      <c r="J36" s="63"/>
      <c r="K36" s="3"/>
      <c r="L36" s="3"/>
    </row>
    <row r="37" spans="1:12" s="13" customFormat="1" ht="32.25" customHeight="1" x14ac:dyDescent="0.25">
      <c r="A37" s="64" t="s">
        <v>6</v>
      </c>
      <c r="B37" s="66" t="s">
        <v>7</v>
      </c>
      <c r="C37" s="10" t="s">
        <v>61</v>
      </c>
      <c r="D37" s="10" t="s">
        <v>61</v>
      </c>
      <c r="E37" s="10" t="s">
        <v>8</v>
      </c>
      <c r="F37" s="11" t="s">
        <v>9</v>
      </c>
      <c r="G37" s="12" t="s">
        <v>61</v>
      </c>
      <c r="H37" s="12" t="s">
        <v>61</v>
      </c>
      <c r="I37" s="10" t="s">
        <v>8</v>
      </c>
      <c r="J37" s="11" t="s">
        <v>9</v>
      </c>
    </row>
    <row r="38" spans="1:12" s="13" customFormat="1" x14ac:dyDescent="0.25">
      <c r="A38" s="64"/>
      <c r="B38" s="66"/>
      <c r="C38" s="11"/>
      <c r="D38" s="14">
        <v>0.08</v>
      </c>
      <c r="E38" s="56">
        <v>0.06</v>
      </c>
      <c r="F38" s="15">
        <v>0.1</v>
      </c>
      <c r="G38" s="15"/>
      <c r="H38" s="14">
        <v>0.08</v>
      </c>
      <c r="I38" s="56">
        <v>0.06</v>
      </c>
      <c r="J38" s="15">
        <v>0.1</v>
      </c>
    </row>
    <row r="39" spans="1:12" s="13" customFormat="1" x14ac:dyDescent="0.25">
      <c r="A39" s="65"/>
      <c r="B39" s="67"/>
      <c r="C39" s="10" t="s">
        <v>10</v>
      </c>
      <c r="D39" s="10" t="s">
        <v>10</v>
      </c>
      <c r="E39" s="10" t="s">
        <v>10</v>
      </c>
      <c r="F39" s="11" t="s">
        <v>10</v>
      </c>
      <c r="G39" s="12" t="s">
        <v>10</v>
      </c>
      <c r="H39" s="12" t="s">
        <v>10</v>
      </c>
      <c r="I39" s="10" t="s">
        <v>10</v>
      </c>
      <c r="J39" s="11" t="s">
        <v>10</v>
      </c>
    </row>
    <row r="40" spans="1:12" ht="15" customHeight="1" x14ac:dyDescent="0.25">
      <c r="A40" s="16" t="s">
        <v>11</v>
      </c>
      <c r="B40" s="17" t="s">
        <v>12</v>
      </c>
      <c r="C40" s="18">
        <v>3851.41</v>
      </c>
      <c r="D40" s="19">
        <v>4178.04</v>
      </c>
      <c r="E40" s="19">
        <v>4096.38</v>
      </c>
      <c r="F40" s="20">
        <v>4670.79</v>
      </c>
      <c r="G40" s="21">
        <v>3851.41</v>
      </c>
      <c r="H40" s="19">
        <v>4178.04</v>
      </c>
      <c r="I40" s="19">
        <v>4096.38</v>
      </c>
      <c r="J40" s="20">
        <v>4670.79</v>
      </c>
      <c r="K40" s="3"/>
      <c r="L40" s="3"/>
    </row>
    <row r="41" spans="1:12" ht="15" customHeight="1" x14ac:dyDescent="0.25">
      <c r="A41" s="16" t="s">
        <v>13</v>
      </c>
      <c r="B41" s="22" t="s">
        <v>14</v>
      </c>
      <c r="C41" s="23" t="s">
        <v>15</v>
      </c>
      <c r="D41" s="19" t="s">
        <v>15</v>
      </c>
      <c r="E41" s="19" t="s">
        <v>15</v>
      </c>
      <c r="F41" s="20" t="s">
        <v>15</v>
      </c>
      <c r="G41" s="21">
        <v>1213.5675225081191</v>
      </c>
      <c r="H41" s="19">
        <v>1116.4821207074697</v>
      </c>
      <c r="I41" s="19">
        <v>1140.7534711576318</v>
      </c>
      <c r="J41" s="20">
        <v>1092.21</v>
      </c>
      <c r="K41" s="3"/>
      <c r="L41" s="3"/>
    </row>
    <row r="42" spans="1:12" ht="15" customHeight="1" x14ac:dyDescent="0.25">
      <c r="A42" s="16" t="s">
        <v>16</v>
      </c>
      <c r="B42" s="22" t="s">
        <v>17</v>
      </c>
      <c r="C42" s="23" t="s">
        <v>62</v>
      </c>
      <c r="D42" s="24" t="s">
        <v>62</v>
      </c>
      <c r="E42" s="24" t="s">
        <v>62</v>
      </c>
      <c r="F42" s="25" t="s">
        <v>62</v>
      </c>
      <c r="G42" s="26" t="s">
        <v>62</v>
      </c>
      <c r="H42" s="24" t="s">
        <v>62</v>
      </c>
      <c r="I42" s="24" t="s">
        <v>62</v>
      </c>
      <c r="J42" s="25" t="s">
        <v>62</v>
      </c>
      <c r="K42" s="3"/>
      <c r="L42" s="3"/>
    </row>
    <row r="43" spans="1:12" ht="15" customHeight="1" x14ac:dyDescent="0.25">
      <c r="A43" s="16" t="s">
        <v>19</v>
      </c>
      <c r="B43" s="17" t="s">
        <v>20</v>
      </c>
      <c r="C43" s="18">
        <v>18.582266130890762</v>
      </c>
      <c r="D43" s="19">
        <v>18.582266130890762</v>
      </c>
      <c r="E43" s="19">
        <v>18.582266130890762</v>
      </c>
      <c r="F43" s="20">
        <v>18.582266130890762</v>
      </c>
      <c r="G43" s="21">
        <v>18.582266130890762</v>
      </c>
      <c r="H43" s="19">
        <v>18.582266130890762</v>
      </c>
      <c r="I43" s="19">
        <v>18.582266130890762</v>
      </c>
      <c r="J43" s="20">
        <v>18.582266130890762</v>
      </c>
      <c r="K43" s="3"/>
      <c r="L43" s="3"/>
    </row>
    <row r="44" spans="1:12" ht="15" customHeight="1" x14ac:dyDescent="0.25">
      <c r="A44" s="16" t="s">
        <v>21</v>
      </c>
      <c r="B44" s="22" t="s">
        <v>22</v>
      </c>
      <c r="C44" s="27">
        <v>7.2405999999999997</v>
      </c>
      <c r="D44" s="19">
        <v>7.2405999999999997</v>
      </c>
      <c r="E44" s="19">
        <v>7.2405999999999997</v>
      </c>
      <c r="F44" s="20">
        <v>7.2405999999999997</v>
      </c>
      <c r="G44" s="21">
        <v>7.2405999999999997</v>
      </c>
      <c r="H44" s="19">
        <v>7.2405999999999997</v>
      </c>
      <c r="I44" s="19">
        <v>7.2405999999999997</v>
      </c>
      <c r="J44" s="20">
        <v>7.2405999999999997</v>
      </c>
      <c r="K44" s="3"/>
      <c r="L44" s="3"/>
    </row>
    <row r="45" spans="1:12" ht="15" customHeight="1" x14ac:dyDescent="0.25">
      <c r="A45" s="16"/>
      <c r="B45" s="17" t="s">
        <v>23</v>
      </c>
      <c r="C45" s="18">
        <v>71.510000000000005</v>
      </c>
      <c r="D45" s="19">
        <v>71.510000000000005</v>
      </c>
      <c r="E45" s="19">
        <v>71.510000000000005</v>
      </c>
      <c r="F45" s="20">
        <v>71.510000000000005</v>
      </c>
      <c r="G45" s="21">
        <v>71.510000000000005</v>
      </c>
      <c r="H45" s="19">
        <v>71.510000000000005</v>
      </c>
      <c r="I45" s="19">
        <v>71.510000000000005</v>
      </c>
      <c r="J45" s="20">
        <v>71.510000000000005</v>
      </c>
      <c r="K45" s="3"/>
      <c r="L45" s="3"/>
    </row>
    <row r="46" spans="1:12" ht="15" customHeight="1" x14ac:dyDescent="0.25">
      <c r="A46" s="28" t="s">
        <v>24</v>
      </c>
      <c r="B46" s="29" t="s">
        <v>25</v>
      </c>
      <c r="C46" s="30">
        <v>3948.7428661308909</v>
      </c>
      <c r="D46" s="31">
        <v>4275.3728661308915</v>
      </c>
      <c r="E46" s="31">
        <v>4193.7128661308916</v>
      </c>
      <c r="F46" s="32">
        <v>4768.1228661308915</v>
      </c>
      <c r="G46" s="33">
        <v>5162.3103886390109</v>
      </c>
      <c r="H46" s="31">
        <v>5391.8549868383616</v>
      </c>
      <c r="I46" s="31">
        <v>5334.4663372885234</v>
      </c>
      <c r="J46" s="32">
        <v>5860.3328661308915</v>
      </c>
      <c r="K46" s="3"/>
      <c r="L46" s="3"/>
    </row>
    <row r="47" spans="1:12" ht="15" customHeight="1" x14ac:dyDescent="0.25">
      <c r="A47" s="16" t="s">
        <v>26</v>
      </c>
      <c r="B47" s="17" t="s">
        <v>27</v>
      </c>
      <c r="C47" s="21" t="s">
        <v>28</v>
      </c>
      <c r="D47" s="19" t="s">
        <v>28</v>
      </c>
      <c r="E47" s="19" t="s">
        <v>28</v>
      </c>
      <c r="F47" s="20" t="s">
        <v>28</v>
      </c>
      <c r="G47" s="21" t="s">
        <v>28</v>
      </c>
      <c r="H47" s="19" t="s">
        <v>28</v>
      </c>
      <c r="I47" s="19" t="s">
        <v>28</v>
      </c>
      <c r="J47" s="20" t="s">
        <v>28</v>
      </c>
      <c r="K47" s="3"/>
      <c r="L47" s="3"/>
    </row>
    <row r="48" spans="1:12" ht="15" customHeight="1" x14ac:dyDescent="0.25">
      <c r="A48" s="16" t="s">
        <v>32</v>
      </c>
      <c r="B48" s="17" t="s">
        <v>33</v>
      </c>
      <c r="C48" s="18" t="s">
        <v>52</v>
      </c>
      <c r="D48" s="19" t="s">
        <v>52</v>
      </c>
      <c r="E48" s="19" t="s">
        <v>52</v>
      </c>
      <c r="F48" s="20" t="s">
        <v>52</v>
      </c>
      <c r="G48" s="21" t="s">
        <v>52</v>
      </c>
      <c r="H48" s="19" t="s">
        <v>52</v>
      </c>
      <c r="I48" s="19" t="s">
        <v>52</v>
      </c>
      <c r="J48" s="20" t="s">
        <v>52</v>
      </c>
      <c r="K48" s="3"/>
      <c r="L48" s="3"/>
    </row>
    <row r="49" spans="1:12" ht="15" customHeight="1" x14ac:dyDescent="0.25">
      <c r="A49" s="28" t="s">
        <v>34</v>
      </c>
      <c r="B49" s="29" t="s">
        <v>35</v>
      </c>
      <c r="C49" s="30">
        <v>3948.7428661308909</v>
      </c>
      <c r="D49" s="31">
        <v>4275.3728661308915</v>
      </c>
      <c r="E49" s="31">
        <v>4193.7128661308916</v>
      </c>
      <c r="F49" s="32">
        <v>4768.1228661308915</v>
      </c>
      <c r="G49" s="33">
        <v>5162.3103886390109</v>
      </c>
      <c r="H49" s="31">
        <v>5391.8549868383616</v>
      </c>
      <c r="I49" s="31">
        <v>5334.4663372885234</v>
      </c>
      <c r="J49" s="32">
        <v>5860.3328661308915</v>
      </c>
      <c r="K49" s="3"/>
      <c r="L49" s="3"/>
    </row>
    <row r="50" spans="1:12" ht="15" customHeight="1" x14ac:dyDescent="0.25">
      <c r="A50" s="16" t="s">
        <v>36</v>
      </c>
      <c r="B50" s="17" t="s">
        <v>37</v>
      </c>
      <c r="C50" s="21" t="s">
        <v>28</v>
      </c>
      <c r="D50" s="19" t="s">
        <v>28</v>
      </c>
      <c r="E50" s="19" t="s">
        <v>28</v>
      </c>
      <c r="F50" s="20" t="s">
        <v>28</v>
      </c>
      <c r="G50" s="21" t="s">
        <v>28</v>
      </c>
      <c r="H50" s="19" t="s">
        <v>28</v>
      </c>
      <c r="I50" s="19" t="s">
        <v>28</v>
      </c>
      <c r="J50" s="20" t="s">
        <v>28</v>
      </c>
      <c r="K50" s="3"/>
      <c r="L50" s="3"/>
    </row>
    <row r="51" spans="1:12" ht="15" customHeight="1" x14ac:dyDescent="0.25">
      <c r="A51" s="16" t="s">
        <v>38</v>
      </c>
      <c r="B51" s="17" t="s">
        <v>39</v>
      </c>
      <c r="C51" s="21" t="s">
        <v>40</v>
      </c>
      <c r="D51" s="19" t="s">
        <v>40</v>
      </c>
      <c r="E51" s="19" t="s">
        <v>40</v>
      </c>
      <c r="F51" s="20" t="s">
        <v>41</v>
      </c>
      <c r="G51" s="21" t="s">
        <v>40</v>
      </c>
      <c r="H51" s="19" t="s">
        <v>40</v>
      </c>
      <c r="I51" s="19" t="s">
        <v>40</v>
      </c>
      <c r="J51" s="20" t="s">
        <v>41</v>
      </c>
      <c r="K51" s="3"/>
      <c r="L51" s="3"/>
    </row>
    <row r="52" spans="1:12" ht="15" customHeight="1" x14ac:dyDescent="0.25">
      <c r="A52" s="16" t="s">
        <v>42</v>
      </c>
      <c r="B52" s="17" t="s">
        <v>43</v>
      </c>
      <c r="C52" s="21" t="s">
        <v>44</v>
      </c>
      <c r="D52" s="24" t="s">
        <v>44</v>
      </c>
      <c r="E52" s="24" t="s">
        <v>44</v>
      </c>
      <c r="F52" s="25" t="s">
        <v>44</v>
      </c>
      <c r="G52" s="21" t="s">
        <v>44</v>
      </c>
      <c r="H52" s="24" t="s">
        <v>44</v>
      </c>
      <c r="I52" s="24" t="s">
        <v>44</v>
      </c>
      <c r="J52" s="25" t="s">
        <v>44</v>
      </c>
      <c r="K52" s="3"/>
      <c r="L52" s="3"/>
    </row>
    <row r="53" spans="1:12" ht="27.75" customHeight="1" thickBot="1" x14ac:dyDescent="0.3">
      <c r="A53" s="34" t="s">
        <v>45</v>
      </c>
      <c r="B53" s="35" t="s">
        <v>46</v>
      </c>
      <c r="C53" s="36"/>
      <c r="D53" s="37"/>
      <c r="E53" s="39"/>
      <c r="F53" s="38"/>
      <c r="G53" s="39"/>
      <c r="H53" s="37"/>
      <c r="I53" s="39"/>
      <c r="J53" s="38"/>
      <c r="K53" s="3"/>
      <c r="L53" s="3"/>
    </row>
    <row r="54" spans="1:12" ht="15.75" thickTop="1" x14ac:dyDescent="0.25">
      <c r="A54" s="40"/>
      <c r="B54" s="52"/>
      <c r="C54" s="52"/>
      <c r="D54" s="41"/>
      <c r="E54" s="41"/>
      <c r="F54" s="41"/>
      <c r="G54" s="41"/>
      <c r="H54" s="41"/>
      <c r="I54" s="41"/>
      <c r="J54" s="41"/>
      <c r="K54" s="3"/>
      <c r="L54" s="3"/>
    </row>
    <row r="55" spans="1:12" ht="15" customHeight="1" x14ac:dyDescent="0.25">
      <c r="A55" s="42"/>
      <c r="B55" s="50" t="s">
        <v>57</v>
      </c>
      <c r="C55" s="50"/>
      <c r="D55" s="47"/>
      <c r="E55" s="47"/>
      <c r="F55" s="47"/>
      <c r="G55" s="47"/>
      <c r="H55" s="47"/>
      <c r="I55" s="47"/>
      <c r="J55" s="47"/>
      <c r="K55" s="53"/>
      <c r="L55" s="53"/>
    </row>
    <row r="56" spans="1:12" s="55" customFormat="1" x14ac:dyDescent="0.25">
      <c r="A56" s="42"/>
      <c r="B56" s="68" t="s">
        <v>63</v>
      </c>
      <c r="C56" s="68"/>
      <c r="D56" s="68"/>
      <c r="E56" s="68"/>
      <c r="F56" s="68"/>
      <c r="G56" s="68"/>
      <c r="H56" s="68"/>
      <c r="I56" s="68"/>
      <c r="J56" s="68"/>
      <c r="K56" s="54"/>
      <c r="L56" s="54"/>
    </row>
    <row r="57" spans="1:12" s="45" customFormat="1" ht="15" customHeight="1" x14ac:dyDescent="0.25">
      <c r="A57" s="43">
        <v>1</v>
      </c>
      <c r="B57" s="68" t="s">
        <v>48</v>
      </c>
      <c r="C57" s="68"/>
      <c r="D57" s="68"/>
      <c r="E57" s="68"/>
      <c r="F57" s="68"/>
      <c r="G57" s="68"/>
      <c r="H57" s="68"/>
      <c r="I57" s="68"/>
      <c r="J57" s="68"/>
      <c r="K57" s="44"/>
      <c r="L57" s="44"/>
    </row>
    <row r="58" spans="1:12" ht="15" customHeight="1" x14ac:dyDescent="0.25">
      <c r="A58" s="42" t="s">
        <v>28</v>
      </c>
      <c r="B58" s="68" t="s">
        <v>64</v>
      </c>
      <c r="C58" s="68"/>
      <c r="D58" s="68"/>
      <c r="E58" s="68"/>
      <c r="F58" s="68"/>
      <c r="G58" s="68"/>
      <c r="H58" s="68"/>
      <c r="I58" s="68"/>
      <c r="J58" s="68"/>
      <c r="K58" s="68"/>
      <c r="L58" s="68"/>
    </row>
    <row r="59" spans="1:12" ht="27.75" customHeight="1" x14ac:dyDescent="0.25">
      <c r="A59" s="42" t="s">
        <v>52</v>
      </c>
      <c r="B59" s="68" t="s">
        <v>53</v>
      </c>
      <c r="C59" s="68"/>
      <c r="D59" s="68"/>
      <c r="E59" s="68"/>
      <c r="F59" s="68"/>
      <c r="G59" s="68"/>
      <c r="H59" s="68"/>
      <c r="I59" s="68"/>
      <c r="J59" s="68"/>
      <c r="K59" s="53"/>
      <c r="L59" s="53"/>
    </row>
    <row r="60" spans="1:12" ht="25.5" customHeight="1" x14ac:dyDescent="0.25">
      <c r="A60" s="42" t="s">
        <v>40</v>
      </c>
      <c r="B60" s="68" t="s">
        <v>54</v>
      </c>
      <c r="C60" s="68"/>
      <c r="D60" s="68"/>
      <c r="E60" s="68"/>
      <c r="F60" s="68"/>
      <c r="G60" s="68"/>
      <c r="H60" s="68"/>
      <c r="I60" s="68"/>
      <c r="J60" s="68"/>
      <c r="K60" s="53"/>
      <c r="L60" s="53"/>
    </row>
    <row r="61" spans="1:12" ht="15" customHeight="1" x14ac:dyDescent="0.25">
      <c r="A61" s="42" t="s">
        <v>44</v>
      </c>
      <c r="B61" s="68" t="s">
        <v>65</v>
      </c>
      <c r="C61" s="68"/>
      <c r="D61" s="68"/>
      <c r="E61" s="68"/>
      <c r="F61" s="68"/>
      <c r="G61" s="68"/>
      <c r="H61" s="68"/>
      <c r="I61" s="68"/>
      <c r="J61" s="68"/>
      <c r="K61" s="53"/>
      <c r="L61" s="53"/>
    </row>
    <row r="62" spans="1:12" x14ac:dyDescent="0.25">
      <c r="A62" s="42" t="s">
        <v>62</v>
      </c>
      <c r="B62" s="46" t="s">
        <v>50</v>
      </c>
      <c r="C62" s="46"/>
      <c r="K62" s="3"/>
      <c r="L62" s="3"/>
    </row>
    <row r="63" spans="1:12" x14ac:dyDescent="0.25">
      <c r="B63" s="49" t="s">
        <v>56</v>
      </c>
      <c r="K63" s="3"/>
      <c r="L63" s="3"/>
    </row>
    <row r="64" spans="1:12" x14ac:dyDescent="0.25">
      <c r="K64" s="3"/>
      <c r="L64" s="3"/>
    </row>
    <row r="65" spans="1:9" ht="91.5" customHeight="1" x14ac:dyDescent="0.25">
      <c r="A65" s="69" t="s">
        <v>66</v>
      </c>
      <c r="B65" s="69"/>
      <c r="C65" s="69"/>
      <c r="D65" s="69"/>
      <c r="E65" s="69"/>
      <c r="F65" s="69"/>
      <c r="G65" s="69"/>
      <c r="H65" s="69"/>
      <c r="I65" s="57"/>
    </row>
  </sheetData>
  <sheetProtection algorithmName="SHA-512" hashValue="d717kuVbf1VIeCMqdvOI3HKC1UN7QeO1vKyUTRknT8HfH2iPYprom/r4LJ+VSdlfaAbCBYUfsZuMCGBDeIu2bQ==" saltValue="AWQANd0rbwFeEmx1W0j3Wg==" spinCount="100000" sheet="1" objects="1" scenarios="1"/>
  <mergeCells count="22">
    <mergeCell ref="B60:J60"/>
    <mergeCell ref="B61:J61"/>
    <mergeCell ref="A65:H65"/>
    <mergeCell ref="A37:A39"/>
    <mergeCell ref="B37:B39"/>
    <mergeCell ref="B56:J56"/>
    <mergeCell ref="B57:J57"/>
    <mergeCell ref="B58:L58"/>
    <mergeCell ref="B59:J59"/>
    <mergeCell ref="C35:F36"/>
    <mergeCell ref="G35:J36"/>
    <mergeCell ref="C3:F4"/>
    <mergeCell ref="G3:J4"/>
    <mergeCell ref="A5:A7"/>
    <mergeCell ref="B5:B7"/>
    <mergeCell ref="B24:L24"/>
    <mergeCell ref="B25:J25"/>
    <mergeCell ref="B26:L26"/>
    <mergeCell ref="B28:L28"/>
    <mergeCell ref="B29:L29"/>
    <mergeCell ref="B30:J30"/>
    <mergeCell ref="B31:L31"/>
  </mergeCells>
  <hyperlinks>
    <hyperlink ref="B33" location="Nota" display="Ver Nota Informativa"/>
    <hyperlink ref="B55"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9" sqref="B9"/>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68</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3781.27</v>
      </c>
      <c r="D8" s="19">
        <v>4104.18</v>
      </c>
      <c r="E8" s="20">
        <v>4756.51</v>
      </c>
      <c r="F8" s="21">
        <v>3781.27</v>
      </c>
      <c r="G8" s="19">
        <v>4104.18</v>
      </c>
      <c r="H8" s="20">
        <v>4756.51</v>
      </c>
      <c r="I8" s="3"/>
      <c r="J8" s="3"/>
    </row>
    <row r="9" spans="1:10" x14ac:dyDescent="0.25">
      <c r="A9" s="16" t="s">
        <v>13</v>
      </c>
      <c r="B9" s="22" t="s">
        <v>14</v>
      </c>
      <c r="C9" s="23" t="s">
        <v>15</v>
      </c>
      <c r="D9" s="19" t="s">
        <v>15</v>
      </c>
      <c r="E9" s="20" t="s">
        <v>15</v>
      </c>
      <c r="F9" s="21">
        <v>1136.6184532248001</v>
      </c>
      <c r="G9" s="19">
        <v>1045.6889769668162</v>
      </c>
      <c r="H9" s="20">
        <v>1022.96</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17.404014358800001</v>
      </c>
      <c r="D11" s="19">
        <v>17.404014358800001</v>
      </c>
      <c r="E11" s="20">
        <v>17.404014358800001</v>
      </c>
      <c r="F11" s="21">
        <v>17.404014358800001</v>
      </c>
      <c r="G11" s="19">
        <v>17.404014358800001</v>
      </c>
      <c r="H11" s="20">
        <v>17.404014358800001</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3877.4246143588002</v>
      </c>
      <c r="D14" s="31">
        <v>4200.3346143588005</v>
      </c>
      <c r="E14" s="32">
        <v>4852.6646143588005</v>
      </c>
      <c r="F14" s="33">
        <v>5014.0430675836005</v>
      </c>
      <c r="G14" s="31">
        <v>5246.0235913256165</v>
      </c>
      <c r="H14" s="32">
        <v>5875.6246143588005</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5147.1146143588003</v>
      </c>
      <c r="D18" s="31">
        <v>5368.4446143588002</v>
      </c>
      <c r="E18" s="32">
        <v>5154.1446143588</v>
      </c>
      <c r="F18" s="33">
        <v>6283.7330675836001</v>
      </c>
      <c r="G18" s="31">
        <v>6414.1335913256162</v>
      </c>
      <c r="H18" s="32">
        <v>6177.104614358801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3781.27</v>
      </c>
      <c r="D40" s="19">
        <v>4104.18</v>
      </c>
      <c r="E40" s="20">
        <v>4756.51</v>
      </c>
      <c r="F40" s="21">
        <v>3781.27</v>
      </c>
      <c r="G40" s="19">
        <v>4104.18</v>
      </c>
      <c r="H40" s="20">
        <v>4756.51</v>
      </c>
      <c r="I40" s="3"/>
      <c r="J40" s="3"/>
    </row>
    <row r="41" spans="1:10" ht="15" customHeight="1" x14ac:dyDescent="0.25">
      <c r="A41" s="16" t="s">
        <v>13</v>
      </c>
      <c r="B41" s="22" t="s">
        <v>14</v>
      </c>
      <c r="C41" s="23" t="s">
        <v>15</v>
      </c>
      <c r="D41" s="19" t="s">
        <v>15</v>
      </c>
      <c r="E41" s="20" t="s">
        <v>15</v>
      </c>
      <c r="F41" s="21">
        <v>1136.6184532248001</v>
      </c>
      <c r="G41" s="19">
        <v>1045.6889769668162</v>
      </c>
      <c r="H41" s="20">
        <v>1022.96</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17.404014358800001</v>
      </c>
      <c r="D43" s="19">
        <v>17.404014358800001</v>
      </c>
      <c r="E43" s="20">
        <v>17.404014358800001</v>
      </c>
      <c r="F43" s="21">
        <v>17.404014358800001</v>
      </c>
      <c r="G43" s="19">
        <v>17.404014358800001</v>
      </c>
      <c r="H43" s="20">
        <v>17.404014358800001</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3877.4246143588002</v>
      </c>
      <c r="D46" s="31">
        <v>4200.3346143588005</v>
      </c>
      <c r="E46" s="32">
        <v>4852.6646143588005</v>
      </c>
      <c r="F46" s="33">
        <v>5014.0430675836005</v>
      </c>
      <c r="G46" s="31">
        <v>5246.0235913256165</v>
      </c>
      <c r="H46" s="32">
        <v>5875.6246143588005</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5147.1146143588003</v>
      </c>
      <c r="D49" s="31">
        <v>5368.4446143588002</v>
      </c>
      <c r="E49" s="32">
        <v>5154.1446143588</v>
      </c>
      <c r="F49" s="33">
        <v>6283.7330675836001</v>
      </c>
      <c r="G49" s="31">
        <v>6414.1335913256162</v>
      </c>
      <c r="H49" s="32">
        <v>6177.104614358801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HCpSQufzFUvkn71l5RV1PPcgk1/AGxJTyEny00dcXMUIceXHFdS6IkVAyWbJPAVnVmhmHABrkhzSOipxpxWkgw==" saltValue="v6hMdyWhKFHYNwvwhX7UUg=="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11" sqref="C11"/>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69</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3527.76</v>
      </c>
      <c r="D8" s="19">
        <v>3871.33</v>
      </c>
      <c r="E8" s="20">
        <v>4522.88</v>
      </c>
      <c r="F8" s="21">
        <v>3527.76</v>
      </c>
      <c r="G8" s="19">
        <v>3871.33</v>
      </c>
      <c r="H8" s="20">
        <v>4522.88</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3625.0928661308913</v>
      </c>
      <c r="D14" s="31">
        <v>3968.662866130891</v>
      </c>
      <c r="E14" s="32">
        <v>4620.2128661308916</v>
      </c>
      <c r="F14" s="33">
        <v>4838.6603886390112</v>
      </c>
      <c r="G14" s="31">
        <v>5085.1449868383606</v>
      </c>
      <c r="H14" s="32">
        <v>5712.4228661308916</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4894.7828661308913</v>
      </c>
      <c r="D18" s="31">
        <v>5136.7728661308911</v>
      </c>
      <c r="E18" s="32">
        <v>4921.6928661308921</v>
      </c>
      <c r="F18" s="33">
        <v>6108.3503886390117</v>
      </c>
      <c r="G18" s="31">
        <v>6253.2549868383603</v>
      </c>
      <c r="H18" s="32">
        <v>6013.9028661308912</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3527.76</v>
      </c>
      <c r="D40" s="19">
        <v>3871.33</v>
      </c>
      <c r="E40" s="20">
        <v>4522.88</v>
      </c>
      <c r="F40" s="21">
        <v>3527.76</v>
      </c>
      <c r="G40" s="19">
        <v>3871.33</v>
      </c>
      <c r="H40" s="20">
        <v>4522.88</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3625.0928661308913</v>
      </c>
      <c r="D46" s="31">
        <v>3968.662866130891</v>
      </c>
      <c r="E46" s="32">
        <v>4620.2128661308916</v>
      </c>
      <c r="F46" s="33">
        <v>4838.6603886390112</v>
      </c>
      <c r="G46" s="31">
        <v>5085.1449868383606</v>
      </c>
      <c r="H46" s="32">
        <v>5712.4228661308916</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4894.7828661308913</v>
      </c>
      <c r="D49" s="31">
        <v>5136.7728661308911</v>
      </c>
      <c r="E49" s="32">
        <v>4921.6928661308921</v>
      </c>
      <c r="F49" s="33">
        <v>6108.3503886390117</v>
      </c>
      <c r="G49" s="31">
        <v>6253.2549868383603</v>
      </c>
      <c r="H49" s="32">
        <v>6013.9028661308912</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qjCihley6L8FueIeTBe2DkH0AP0W5A/8uABCECuif7+lTrAcyIzxqROKfnGJ2YOiMrWWknmvnMg4PU5tvWsSLg==" saltValue="LdcoBcV9p85n0lmaYzHXow=="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B5" sqref="B5:B7"/>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70</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3421.93</v>
      </c>
      <c r="D8" s="19">
        <v>3765.66</v>
      </c>
      <c r="E8" s="20">
        <v>4509.76</v>
      </c>
      <c r="F8" s="21">
        <v>3421.93</v>
      </c>
      <c r="G8" s="19">
        <v>3765.66</v>
      </c>
      <c r="H8" s="20">
        <v>4509.76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3519.2628661308909</v>
      </c>
      <c r="D14" s="31">
        <v>3862.9928661308909</v>
      </c>
      <c r="E14" s="32">
        <v>4607.0928661308917</v>
      </c>
      <c r="F14" s="33">
        <v>4732.8303886390104</v>
      </c>
      <c r="G14" s="31">
        <v>4979.4749868383606</v>
      </c>
      <c r="H14" s="32">
        <v>5699.3028661308917</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4788.9528661308905</v>
      </c>
      <c r="D18" s="31">
        <v>5031.102866130891</v>
      </c>
      <c r="E18" s="32">
        <v>4908.5728661308913</v>
      </c>
      <c r="F18" s="33">
        <v>6002.52038863901</v>
      </c>
      <c r="G18" s="31">
        <v>6147.5849868383602</v>
      </c>
      <c r="H18" s="32">
        <v>6000.7828661308922</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3421.93</v>
      </c>
      <c r="D40" s="19">
        <v>3765.66</v>
      </c>
      <c r="E40" s="20">
        <v>4509.76</v>
      </c>
      <c r="F40" s="21">
        <v>3421.93</v>
      </c>
      <c r="G40" s="19">
        <v>3765.66</v>
      </c>
      <c r="H40" s="20">
        <v>4509.76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3519.2628661308909</v>
      </c>
      <c r="D46" s="31">
        <v>3862.9928661308909</v>
      </c>
      <c r="E46" s="32">
        <v>4607.0928661308917</v>
      </c>
      <c r="F46" s="33">
        <v>4732.8303886390104</v>
      </c>
      <c r="G46" s="31">
        <v>4979.4749868383606</v>
      </c>
      <c r="H46" s="32">
        <v>5699.3028661308917</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4788.9528661308905</v>
      </c>
      <c r="D49" s="31">
        <v>5031.102866130891</v>
      </c>
      <c r="E49" s="32">
        <v>4908.5728661308913</v>
      </c>
      <c r="F49" s="33">
        <v>6002.52038863901</v>
      </c>
      <c r="G49" s="31">
        <v>6147.5849868383602</v>
      </c>
      <c r="H49" s="32">
        <v>6000.7828661308922</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xq/tt8M+ZRnvRntT312mr1NXsYDbV5AswR5mr6cJJJLri9ipomKIM0e5K7J0H03kT1tDC6zwwklptYDpw1TDQA==" saltValue="OqenDDJYYID9hGi5Ff2xvA=="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10" sqref="C10"/>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71</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3421.93</v>
      </c>
      <c r="D8" s="19">
        <v>3765.66</v>
      </c>
      <c r="E8" s="20">
        <v>4509.76</v>
      </c>
      <c r="F8" s="21">
        <v>3421.93</v>
      </c>
      <c r="G8" s="19">
        <v>3765.66</v>
      </c>
      <c r="H8" s="20">
        <v>4509.76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3519.2628661308909</v>
      </c>
      <c r="D14" s="31">
        <v>3862.9928661308909</v>
      </c>
      <c r="E14" s="32">
        <v>4607.0928661308917</v>
      </c>
      <c r="F14" s="33">
        <v>4732.8303886390104</v>
      </c>
      <c r="G14" s="31">
        <v>4979.4749868383606</v>
      </c>
      <c r="H14" s="32">
        <v>5699.3028661308917</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4788.9528661308905</v>
      </c>
      <c r="D18" s="31">
        <v>5031.102866130891</v>
      </c>
      <c r="E18" s="32">
        <v>4908.5728661308913</v>
      </c>
      <c r="F18" s="33">
        <v>6002.52038863901</v>
      </c>
      <c r="G18" s="31">
        <v>6147.5849868383602</v>
      </c>
      <c r="H18" s="32">
        <v>6000.7828661308922</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3421.93</v>
      </c>
      <c r="D40" s="19">
        <v>3765.66</v>
      </c>
      <c r="E40" s="20">
        <v>4509.76</v>
      </c>
      <c r="F40" s="21">
        <v>3421.93</v>
      </c>
      <c r="G40" s="19">
        <v>3765.66</v>
      </c>
      <c r="H40" s="20">
        <v>4509.76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3519.2628661308909</v>
      </c>
      <c r="D46" s="31">
        <v>3862.9928661308909</v>
      </c>
      <c r="E46" s="32">
        <v>4607.0928661308917</v>
      </c>
      <c r="F46" s="33">
        <v>4732.8303886390104</v>
      </c>
      <c r="G46" s="31">
        <v>4979.4749868383606</v>
      </c>
      <c r="H46" s="32">
        <v>5699.3028661308917</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4788.9528661308905</v>
      </c>
      <c r="D49" s="31">
        <v>5031.102866130891</v>
      </c>
      <c r="E49" s="32">
        <v>4908.5728661308913</v>
      </c>
      <c r="F49" s="33">
        <v>6002.52038863901</v>
      </c>
      <c r="G49" s="31">
        <v>6147.5849868383602</v>
      </c>
      <c r="H49" s="32">
        <v>6000.7828661308922</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EsCyMgFOqYwHSWPJ+YzmU4iMl7vufwRn8YocZqeOhi+NpHBaXsHbSwSovl1k2pkkUzQRUPvwxL/SgWPPtZo9lA==" saltValue="mvFEe+yM/3Ju1TPl4+sIng=="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D6" sqref="D6"/>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72</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3524.59</v>
      </c>
      <c r="D8" s="19">
        <v>3851.6099999999997</v>
      </c>
      <c r="E8" s="20">
        <v>4467.03</v>
      </c>
      <c r="F8" s="21">
        <v>3524.59</v>
      </c>
      <c r="G8" s="19">
        <v>3851.6099999999997</v>
      </c>
      <c r="H8" s="20">
        <v>4467.03</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3621.9228661308912</v>
      </c>
      <c r="D14" s="31">
        <v>3948.9428661308907</v>
      </c>
      <c r="E14" s="32">
        <v>4564.3628661308912</v>
      </c>
      <c r="F14" s="33">
        <v>4835.4903886390111</v>
      </c>
      <c r="G14" s="31">
        <v>5065.4249868383613</v>
      </c>
      <c r="H14" s="32">
        <v>5656.5728661308913</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4891.6128661308912</v>
      </c>
      <c r="D18" s="31">
        <v>5117.0528661308908</v>
      </c>
      <c r="E18" s="32">
        <v>4865.8428661308917</v>
      </c>
      <c r="F18" s="33">
        <v>6105.1803886390117</v>
      </c>
      <c r="G18" s="31">
        <v>6233.534986838361</v>
      </c>
      <c r="H18" s="32">
        <v>5958.0528661308908</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3524.59</v>
      </c>
      <c r="D40" s="19">
        <v>3851.6099999999997</v>
      </c>
      <c r="E40" s="20">
        <v>4467.03</v>
      </c>
      <c r="F40" s="21">
        <v>3524.59</v>
      </c>
      <c r="G40" s="19">
        <v>3851.6099999999997</v>
      </c>
      <c r="H40" s="20">
        <v>4467.03</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3621.9228661308912</v>
      </c>
      <c r="D46" s="31">
        <v>3948.9428661308907</v>
      </c>
      <c r="E46" s="32">
        <v>4564.3628661308912</v>
      </c>
      <c r="F46" s="33">
        <v>4835.4903886390111</v>
      </c>
      <c r="G46" s="31">
        <v>5065.4249868383613</v>
      </c>
      <c r="H46" s="32">
        <v>5656.5728661308913</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4891.6128661308912</v>
      </c>
      <c r="D49" s="31">
        <v>5117.0528661308908</v>
      </c>
      <c r="E49" s="32">
        <v>4865.8428661308917</v>
      </c>
      <c r="F49" s="33">
        <v>6105.1803886390117</v>
      </c>
      <c r="G49" s="31">
        <v>6233.534986838361</v>
      </c>
      <c r="H49" s="32">
        <v>5958.0528661308908</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HaUyzalvvyaBIA1pv5rdKXUUaYtbvgNp3zdTx0XD8f8iLVErEiYTPgviSN5ZXa5V6exfCFKHDS3QgB24eDhdpw==" saltValue="kEpFP5E0urIJRjfZvKEZcA=="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C9" sqref="C9"/>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73</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18">
        <v>1269.69</v>
      </c>
      <c r="D17" s="19">
        <v>1168.1099999999999</v>
      </c>
      <c r="E17" s="20">
        <v>301.48</v>
      </c>
      <c r="F17" s="21">
        <v>1269.69</v>
      </c>
      <c r="G17" s="19">
        <v>1168.1099999999999</v>
      </c>
      <c r="H17" s="20">
        <v>301.48</v>
      </c>
      <c r="I17" s="3"/>
      <c r="J17" s="3"/>
    </row>
    <row r="18" spans="1:10" x14ac:dyDescent="0.25">
      <c r="A18" s="28" t="s">
        <v>34</v>
      </c>
      <c r="B18" s="29" t="s">
        <v>35</v>
      </c>
      <c r="C18" s="30">
        <v>4997.3428661308917</v>
      </c>
      <c r="D18" s="31">
        <v>5221.2228661308909</v>
      </c>
      <c r="E18" s="32">
        <v>4943.2928661308906</v>
      </c>
      <c r="F18" s="33">
        <v>6210.9103886390112</v>
      </c>
      <c r="G18" s="31">
        <v>6337.704986838361</v>
      </c>
      <c r="H18" s="32">
        <v>6035.5028661308916</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v>1269.69</v>
      </c>
      <c r="D48" s="19">
        <v>1168.1099999999999</v>
      </c>
      <c r="E48" s="20">
        <v>301.48</v>
      </c>
      <c r="F48" s="21">
        <v>1269.69</v>
      </c>
      <c r="G48" s="19">
        <v>1168.1099999999999</v>
      </c>
      <c r="H48" s="20">
        <v>301.48</v>
      </c>
      <c r="I48" s="3"/>
      <c r="J48" s="3"/>
    </row>
    <row r="49" spans="1:10" ht="15" customHeight="1" x14ac:dyDescent="0.25">
      <c r="A49" s="28" t="s">
        <v>34</v>
      </c>
      <c r="B49" s="29" t="s">
        <v>35</v>
      </c>
      <c r="C49" s="30">
        <v>4997.3428661308917</v>
      </c>
      <c r="D49" s="31">
        <v>5221.2228661308909</v>
      </c>
      <c r="E49" s="32">
        <v>4943.2928661308906</v>
      </c>
      <c r="F49" s="33">
        <v>6210.9103886390112</v>
      </c>
      <c r="G49" s="31">
        <v>6337.704986838361</v>
      </c>
      <c r="H49" s="32">
        <v>6035.5028661308916</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T2xc5CuZVMfjO4N9vDCvMYtr3cHRsan4QnwATSZg6tkmXttVsyMpOkZExJ7ekkch7ISoJ7CS790OSUNtAzFRFg==" saltValue="haUDIkkWQQU5TOphIxfbTQ=="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election activeCell="D10" sqref="D10"/>
    </sheetView>
  </sheetViews>
  <sheetFormatPr baseColWidth="10" defaultRowHeight="15" outlineLevelCol="1" x14ac:dyDescent="0.25"/>
  <cols>
    <col min="1" max="1" width="8" style="48" customWidth="1"/>
    <col min="2" max="2" width="61.28515625" style="2" customWidth="1"/>
    <col min="3" max="3" width="19" style="2" customWidth="1"/>
    <col min="4" max="4" width="20.42578125" style="2" customWidth="1"/>
    <col min="5" max="6" width="18.42578125" style="2" customWidth="1" outlineLevel="1"/>
    <col min="7" max="7" width="20.28515625" style="2" customWidth="1"/>
    <col min="8" max="10" width="18.42578125" style="2" customWidth="1"/>
    <col min="11" max="16384" width="11.42578125" style="3"/>
  </cols>
  <sheetData>
    <row r="1" spans="1:10" x14ac:dyDescent="0.25">
      <c r="A1" s="1"/>
      <c r="B1" s="1" t="s">
        <v>74</v>
      </c>
      <c r="C1" s="1"/>
      <c r="D1" s="1"/>
      <c r="E1" s="1"/>
      <c r="F1" s="1"/>
      <c r="G1" s="1"/>
      <c r="H1" s="1"/>
    </row>
    <row r="2" spans="1:10" ht="15.75" thickBot="1" x14ac:dyDescent="0.3">
      <c r="A2" s="4" t="s">
        <v>1</v>
      </c>
      <c r="B2" s="4"/>
      <c r="C2" s="4"/>
      <c r="D2" s="4"/>
      <c r="E2" s="4"/>
      <c r="F2" s="4"/>
      <c r="G2" s="4"/>
      <c r="H2" s="4"/>
      <c r="I2" s="5"/>
      <c r="J2" s="5"/>
    </row>
    <row r="3" spans="1:10" ht="30" customHeight="1" thickTop="1" x14ac:dyDescent="0.25">
      <c r="A3" s="6"/>
      <c r="B3" s="7" t="s">
        <v>2</v>
      </c>
      <c r="C3" s="58" t="s">
        <v>3</v>
      </c>
      <c r="D3" s="59"/>
      <c r="E3" s="60"/>
      <c r="F3" s="58" t="s">
        <v>4</v>
      </c>
      <c r="G3" s="59"/>
      <c r="H3" s="60"/>
      <c r="I3" s="3"/>
      <c r="J3" s="3"/>
    </row>
    <row r="4" spans="1:10" ht="31.5" customHeight="1" x14ac:dyDescent="0.25">
      <c r="A4" s="8"/>
      <c r="B4" s="9" t="s">
        <v>5</v>
      </c>
      <c r="C4" s="61"/>
      <c r="D4" s="62"/>
      <c r="E4" s="63"/>
      <c r="F4" s="61"/>
      <c r="G4" s="62"/>
      <c r="H4" s="63"/>
      <c r="I4" s="3"/>
      <c r="J4" s="3"/>
    </row>
    <row r="5" spans="1:10" s="13" customFormat="1" ht="33.75" customHeight="1" x14ac:dyDescent="0.25">
      <c r="A5" s="64" t="s">
        <v>6</v>
      </c>
      <c r="B5" s="66" t="s">
        <v>7</v>
      </c>
      <c r="C5" s="10" t="s">
        <v>8</v>
      </c>
      <c r="D5" s="10" t="s">
        <v>8</v>
      </c>
      <c r="E5" s="11" t="s">
        <v>9</v>
      </c>
      <c r="F5" s="12" t="s">
        <v>8</v>
      </c>
      <c r="G5" s="12" t="s">
        <v>8</v>
      </c>
      <c r="H5" s="11" t="s">
        <v>9</v>
      </c>
    </row>
    <row r="6" spans="1:10" s="13" customFormat="1" x14ac:dyDescent="0.25">
      <c r="A6" s="64"/>
      <c r="B6" s="66"/>
      <c r="C6" s="11"/>
      <c r="D6" s="14">
        <v>0.08</v>
      </c>
      <c r="E6" s="15">
        <v>0.1</v>
      </c>
      <c r="F6" s="15"/>
      <c r="G6" s="14">
        <v>0.08</v>
      </c>
      <c r="H6" s="15">
        <v>0.1</v>
      </c>
    </row>
    <row r="7" spans="1:10" s="13" customFormat="1" x14ac:dyDescent="0.25">
      <c r="A7" s="65"/>
      <c r="B7" s="67"/>
      <c r="C7" s="10" t="s">
        <v>10</v>
      </c>
      <c r="D7" s="10" t="s">
        <v>10</v>
      </c>
      <c r="E7" s="11" t="s">
        <v>10</v>
      </c>
      <c r="F7" s="12" t="s">
        <v>10</v>
      </c>
      <c r="G7" s="12" t="s">
        <v>10</v>
      </c>
      <c r="H7" s="11" t="s">
        <v>10</v>
      </c>
    </row>
    <row r="8" spans="1:10" x14ac:dyDescent="0.25">
      <c r="A8" s="16" t="s">
        <v>11</v>
      </c>
      <c r="B8" s="17" t="s">
        <v>12</v>
      </c>
      <c r="C8" s="18">
        <v>3630.32</v>
      </c>
      <c r="D8" s="19">
        <v>3955.7799999999997</v>
      </c>
      <c r="E8" s="20">
        <v>4544.4799999999996</v>
      </c>
      <c r="F8" s="21">
        <v>3630.32</v>
      </c>
      <c r="G8" s="19">
        <v>3955.7799999999997</v>
      </c>
      <c r="H8" s="20">
        <v>4544.4799999999996</v>
      </c>
      <c r="I8" s="3"/>
      <c r="J8" s="3"/>
    </row>
    <row r="9" spans="1:10" x14ac:dyDescent="0.25">
      <c r="A9" s="16" t="s">
        <v>13</v>
      </c>
      <c r="B9" s="22" t="s">
        <v>14</v>
      </c>
      <c r="C9" s="23" t="s">
        <v>15</v>
      </c>
      <c r="D9" s="19" t="s">
        <v>15</v>
      </c>
      <c r="E9" s="20" t="s">
        <v>15</v>
      </c>
      <c r="F9" s="21">
        <v>1213.5675225081191</v>
      </c>
      <c r="G9" s="19">
        <v>1116.4821207074697</v>
      </c>
      <c r="H9" s="20">
        <v>1092.21</v>
      </c>
      <c r="I9" s="3"/>
      <c r="J9" s="3"/>
    </row>
    <row r="10" spans="1:10" x14ac:dyDescent="0.25">
      <c r="A10" s="16" t="s">
        <v>16</v>
      </c>
      <c r="B10" s="22" t="s">
        <v>17</v>
      </c>
      <c r="C10" s="23" t="s">
        <v>18</v>
      </c>
      <c r="D10" s="24" t="s">
        <v>18</v>
      </c>
      <c r="E10" s="25" t="s">
        <v>18</v>
      </c>
      <c r="F10" s="26" t="s">
        <v>18</v>
      </c>
      <c r="G10" s="24" t="s">
        <v>18</v>
      </c>
      <c r="H10" s="20" t="s">
        <v>18</v>
      </c>
      <c r="I10" s="3"/>
      <c r="J10" s="3"/>
    </row>
    <row r="11" spans="1:10" x14ac:dyDescent="0.25">
      <c r="A11" s="16" t="s">
        <v>19</v>
      </c>
      <c r="B11" s="17" t="s">
        <v>20</v>
      </c>
      <c r="C11" s="18">
        <v>18.582266130890762</v>
      </c>
      <c r="D11" s="19">
        <v>18.582266130890762</v>
      </c>
      <c r="E11" s="20">
        <v>18.582266130890762</v>
      </c>
      <c r="F11" s="21">
        <v>18.582266130890762</v>
      </c>
      <c r="G11" s="19">
        <v>18.582266130890762</v>
      </c>
      <c r="H11" s="20">
        <v>18.582266130890762</v>
      </c>
      <c r="I11" s="3"/>
      <c r="J11" s="3"/>
    </row>
    <row r="12" spans="1:10" x14ac:dyDescent="0.25">
      <c r="A12" s="16" t="s">
        <v>21</v>
      </c>
      <c r="B12" s="22" t="s">
        <v>22</v>
      </c>
      <c r="C12" s="27">
        <v>7.2405999999999997</v>
      </c>
      <c r="D12" s="19">
        <v>7.2405999999999997</v>
      </c>
      <c r="E12" s="20">
        <v>7.2405999999999997</v>
      </c>
      <c r="F12" s="21">
        <v>7.2405999999999997</v>
      </c>
      <c r="G12" s="19">
        <v>7.2405999999999997</v>
      </c>
      <c r="H12" s="20">
        <v>7.2405999999999997</v>
      </c>
      <c r="I12" s="3"/>
      <c r="J12" s="3"/>
    </row>
    <row r="13" spans="1:10" x14ac:dyDescent="0.25">
      <c r="A13" s="16"/>
      <c r="B13" s="17" t="s">
        <v>23</v>
      </c>
      <c r="C13" s="18">
        <v>71.510000000000005</v>
      </c>
      <c r="D13" s="19">
        <v>71.510000000000005</v>
      </c>
      <c r="E13" s="20">
        <v>71.510000000000005</v>
      </c>
      <c r="F13" s="21">
        <v>71.510000000000005</v>
      </c>
      <c r="G13" s="19">
        <v>71.510000000000005</v>
      </c>
      <c r="H13" s="20">
        <v>71.510000000000005</v>
      </c>
      <c r="I13" s="3"/>
      <c r="J13" s="3"/>
    </row>
    <row r="14" spans="1:10" x14ac:dyDescent="0.25">
      <c r="A14" s="28" t="s">
        <v>24</v>
      </c>
      <c r="B14" s="29" t="s">
        <v>25</v>
      </c>
      <c r="C14" s="30">
        <v>3727.6528661308912</v>
      </c>
      <c r="D14" s="31">
        <v>4053.1128661308908</v>
      </c>
      <c r="E14" s="32">
        <v>4641.8128661308911</v>
      </c>
      <c r="F14" s="33">
        <v>4941.2203886390107</v>
      </c>
      <c r="G14" s="31">
        <v>5169.5949868383614</v>
      </c>
      <c r="H14" s="32">
        <v>5734.0228661308911</v>
      </c>
      <c r="I14" s="3"/>
      <c r="J14" s="3"/>
    </row>
    <row r="15" spans="1:10" x14ac:dyDescent="0.25">
      <c r="A15" s="16" t="s">
        <v>26</v>
      </c>
      <c r="B15" s="17" t="s">
        <v>27</v>
      </c>
      <c r="C15" s="21" t="s">
        <v>28</v>
      </c>
      <c r="D15" s="19" t="s">
        <v>28</v>
      </c>
      <c r="E15" s="20" t="s">
        <v>28</v>
      </c>
      <c r="F15" s="21" t="s">
        <v>28</v>
      </c>
      <c r="G15" s="19" t="s">
        <v>28</v>
      </c>
      <c r="H15" s="20" t="s">
        <v>28</v>
      </c>
      <c r="I15" s="3"/>
      <c r="J15" s="3"/>
    </row>
    <row r="16" spans="1:10" x14ac:dyDescent="0.25">
      <c r="A16" s="16" t="s">
        <v>29</v>
      </c>
      <c r="B16" s="17" t="s">
        <v>30</v>
      </c>
      <c r="C16" s="21" t="s">
        <v>31</v>
      </c>
      <c r="D16" s="24" t="s">
        <v>31</v>
      </c>
      <c r="E16" s="25" t="s">
        <v>31</v>
      </c>
      <c r="F16" s="26" t="s">
        <v>31</v>
      </c>
      <c r="G16" s="24" t="s">
        <v>31</v>
      </c>
      <c r="H16" s="25" t="s">
        <v>31</v>
      </c>
      <c r="I16" s="3"/>
      <c r="J16" s="3"/>
    </row>
    <row r="17" spans="1:10" x14ac:dyDescent="0.25">
      <c r="A17" s="16" t="s">
        <v>32</v>
      </c>
      <c r="B17" s="17" t="s">
        <v>33</v>
      </c>
      <c r="C17" s="21" t="s">
        <v>52</v>
      </c>
      <c r="D17" s="19" t="s">
        <v>52</v>
      </c>
      <c r="E17" s="20" t="s">
        <v>52</v>
      </c>
      <c r="F17" s="21" t="s">
        <v>52</v>
      </c>
      <c r="G17" s="19" t="s">
        <v>52</v>
      </c>
      <c r="H17" s="20" t="s">
        <v>52</v>
      </c>
      <c r="I17" s="3"/>
      <c r="J17" s="3"/>
    </row>
    <row r="18" spans="1:10" x14ac:dyDescent="0.25">
      <c r="A18" s="28" t="s">
        <v>34</v>
      </c>
      <c r="B18" s="29" t="s">
        <v>35</v>
      </c>
      <c r="C18" s="30">
        <v>3727.6528661308912</v>
      </c>
      <c r="D18" s="31">
        <v>4053.1128661308908</v>
      </c>
      <c r="E18" s="32">
        <v>4641.8128661308911</v>
      </c>
      <c r="F18" s="33">
        <v>4941.2203886390107</v>
      </c>
      <c r="G18" s="31">
        <v>5169.5949868383614</v>
      </c>
      <c r="H18" s="32">
        <v>5734.0228661308911</v>
      </c>
      <c r="I18" s="3"/>
      <c r="J18" s="3"/>
    </row>
    <row r="19" spans="1:10" x14ac:dyDescent="0.25">
      <c r="A19" s="16" t="s">
        <v>36</v>
      </c>
      <c r="B19" s="17" t="s">
        <v>37</v>
      </c>
      <c r="C19" s="21" t="s">
        <v>28</v>
      </c>
      <c r="D19" s="19" t="s">
        <v>28</v>
      </c>
      <c r="E19" s="20" t="s">
        <v>28</v>
      </c>
      <c r="F19" s="21" t="s">
        <v>28</v>
      </c>
      <c r="G19" s="19" t="s">
        <v>28</v>
      </c>
      <c r="H19" s="20" t="s">
        <v>28</v>
      </c>
      <c r="I19" s="3"/>
      <c r="J19" s="3"/>
    </row>
    <row r="20" spans="1:10" x14ac:dyDescent="0.25">
      <c r="A20" s="16" t="s">
        <v>38</v>
      </c>
      <c r="B20" s="17" t="s">
        <v>39</v>
      </c>
      <c r="C20" s="21" t="s">
        <v>40</v>
      </c>
      <c r="D20" s="19" t="s">
        <v>40</v>
      </c>
      <c r="E20" s="20" t="s">
        <v>41</v>
      </c>
      <c r="F20" s="21" t="s">
        <v>40</v>
      </c>
      <c r="G20" s="19" t="s">
        <v>40</v>
      </c>
      <c r="H20" s="20" t="s">
        <v>41</v>
      </c>
      <c r="I20" s="3"/>
      <c r="J20" s="3"/>
    </row>
    <row r="21" spans="1:10" x14ac:dyDescent="0.25">
      <c r="A21" s="16" t="s">
        <v>42</v>
      </c>
      <c r="B21" s="17" t="s">
        <v>43</v>
      </c>
      <c r="C21" s="21" t="s">
        <v>44</v>
      </c>
      <c r="D21" s="24" t="s">
        <v>44</v>
      </c>
      <c r="E21" s="25" t="s">
        <v>44</v>
      </c>
      <c r="F21" s="21" t="s">
        <v>44</v>
      </c>
      <c r="G21" s="24" t="s">
        <v>44</v>
      </c>
      <c r="H21" s="25" t="s">
        <v>44</v>
      </c>
      <c r="I21" s="3"/>
      <c r="J21" s="3"/>
    </row>
    <row r="22" spans="1:10" ht="30.75" customHeight="1" thickBot="1" x14ac:dyDescent="0.3">
      <c r="A22" s="34" t="s">
        <v>45</v>
      </c>
      <c r="B22" s="35" t="s">
        <v>46</v>
      </c>
      <c r="C22" s="36"/>
      <c r="D22" s="37"/>
      <c r="E22" s="38"/>
      <c r="F22" s="39"/>
      <c r="G22" s="37"/>
      <c r="H22" s="38"/>
      <c r="I22" s="3"/>
      <c r="J22" s="3"/>
    </row>
    <row r="23" spans="1:10" ht="15.75" thickTop="1" x14ac:dyDescent="0.25">
      <c r="A23" s="40"/>
      <c r="B23" s="40"/>
      <c r="C23" s="40"/>
      <c r="D23" s="41"/>
      <c r="E23" s="41"/>
      <c r="F23" s="41"/>
      <c r="G23" s="41"/>
      <c r="H23" s="41"/>
      <c r="I23" s="41"/>
      <c r="J23" s="41"/>
    </row>
    <row r="24" spans="1:10" x14ac:dyDescent="0.25">
      <c r="A24" s="42"/>
      <c r="B24" s="68" t="s">
        <v>47</v>
      </c>
      <c r="C24" s="68"/>
      <c r="D24" s="68"/>
      <c r="E24" s="68"/>
      <c r="F24" s="68"/>
      <c r="G24" s="68"/>
      <c r="H24" s="68"/>
      <c r="I24" s="68"/>
      <c r="J24" s="68"/>
    </row>
    <row r="25" spans="1:10" s="45" customFormat="1" ht="15" customHeight="1" x14ac:dyDescent="0.25">
      <c r="A25" s="43">
        <v>1</v>
      </c>
      <c r="B25" s="68" t="s">
        <v>48</v>
      </c>
      <c r="C25" s="68"/>
      <c r="D25" s="68"/>
      <c r="E25" s="68"/>
      <c r="F25" s="68"/>
      <c r="G25" s="68"/>
      <c r="H25" s="68"/>
      <c r="I25" s="44"/>
      <c r="J25" s="44"/>
    </row>
    <row r="26" spans="1:10" ht="15" customHeight="1" x14ac:dyDescent="0.25">
      <c r="A26" s="42" t="s">
        <v>28</v>
      </c>
      <c r="B26" s="68" t="s">
        <v>49</v>
      </c>
      <c r="C26" s="68"/>
      <c r="D26" s="68"/>
      <c r="E26" s="68"/>
      <c r="F26" s="68"/>
      <c r="G26" s="68"/>
      <c r="H26" s="68"/>
      <c r="I26" s="68"/>
      <c r="J26" s="68"/>
    </row>
    <row r="27" spans="1:10" ht="15" customHeight="1" x14ac:dyDescent="0.25">
      <c r="A27" s="42" t="s">
        <v>18</v>
      </c>
      <c r="B27" s="46" t="s">
        <v>50</v>
      </c>
      <c r="C27" s="46"/>
      <c r="D27" s="46"/>
      <c r="E27" s="46"/>
      <c r="F27" s="46"/>
      <c r="G27" s="46"/>
      <c r="H27" s="46"/>
      <c r="I27" s="46"/>
      <c r="J27" s="46"/>
    </row>
    <row r="28" spans="1:10" x14ac:dyDescent="0.25">
      <c r="A28" s="42" t="s">
        <v>31</v>
      </c>
      <c r="B28" s="68" t="s">
        <v>51</v>
      </c>
      <c r="C28" s="68"/>
      <c r="D28" s="68"/>
      <c r="E28" s="68"/>
      <c r="F28" s="68"/>
      <c r="G28" s="68"/>
      <c r="H28" s="68"/>
      <c r="I28" s="68"/>
      <c r="J28" s="68"/>
    </row>
    <row r="29" spans="1:10" ht="15" customHeight="1" x14ac:dyDescent="0.25">
      <c r="A29" s="42" t="s">
        <v>52</v>
      </c>
      <c r="B29" s="68" t="s">
        <v>53</v>
      </c>
      <c r="C29" s="68"/>
      <c r="D29" s="68"/>
      <c r="E29" s="68"/>
      <c r="F29" s="68"/>
      <c r="G29" s="68"/>
      <c r="H29" s="68"/>
      <c r="I29" s="68"/>
      <c r="J29" s="68"/>
    </row>
    <row r="30" spans="1:10" ht="28.5" customHeight="1" x14ac:dyDescent="0.25">
      <c r="A30" s="42" t="s">
        <v>40</v>
      </c>
      <c r="B30" s="68" t="s">
        <v>54</v>
      </c>
      <c r="C30" s="68"/>
      <c r="D30" s="68"/>
      <c r="E30" s="68"/>
      <c r="F30" s="68"/>
      <c r="G30" s="68"/>
      <c r="H30" s="68"/>
      <c r="I30" s="47"/>
      <c r="J30" s="47"/>
    </row>
    <row r="31" spans="1:10" x14ac:dyDescent="0.25">
      <c r="A31" s="42" t="s">
        <v>44</v>
      </c>
      <c r="B31" s="68" t="s">
        <v>55</v>
      </c>
      <c r="C31" s="68"/>
      <c r="D31" s="68"/>
      <c r="E31" s="68"/>
      <c r="F31" s="68"/>
      <c r="G31" s="68"/>
      <c r="H31" s="68"/>
      <c r="I31" s="68"/>
      <c r="J31" s="68"/>
    </row>
    <row r="32" spans="1:10" x14ac:dyDescent="0.25">
      <c r="B32" s="49" t="s">
        <v>56</v>
      </c>
    </row>
    <row r="33" spans="1:10" x14ac:dyDescent="0.25">
      <c r="B33" s="50" t="s">
        <v>57</v>
      </c>
    </row>
    <row r="34" spans="1:10" ht="15.75" thickBot="1" x14ac:dyDescent="0.3">
      <c r="B34" s="49"/>
    </row>
    <row r="35" spans="1:10" ht="18.75" customHeight="1" thickTop="1" x14ac:dyDescent="0.25">
      <c r="A35" s="6"/>
      <c r="B35" s="51" t="s">
        <v>58</v>
      </c>
      <c r="C35" s="58" t="s">
        <v>3</v>
      </c>
      <c r="D35" s="59"/>
      <c r="E35" s="60"/>
      <c r="F35" s="58" t="s">
        <v>59</v>
      </c>
      <c r="G35" s="59"/>
      <c r="H35" s="60"/>
      <c r="I35" s="3"/>
      <c r="J35" s="3"/>
    </row>
    <row r="36" spans="1:10" ht="21" customHeight="1" x14ac:dyDescent="0.25">
      <c r="A36" s="8"/>
      <c r="B36" s="9" t="s">
        <v>60</v>
      </c>
      <c r="C36" s="61"/>
      <c r="D36" s="62"/>
      <c r="E36" s="63"/>
      <c r="F36" s="61"/>
      <c r="G36" s="62"/>
      <c r="H36" s="63"/>
      <c r="I36" s="3"/>
      <c r="J36" s="3"/>
    </row>
    <row r="37" spans="1:10" s="13" customFormat="1" ht="32.25" customHeight="1" x14ac:dyDescent="0.25">
      <c r="A37" s="64" t="s">
        <v>6</v>
      </c>
      <c r="B37" s="66" t="s">
        <v>7</v>
      </c>
      <c r="C37" s="10" t="s">
        <v>61</v>
      </c>
      <c r="D37" s="10" t="s">
        <v>61</v>
      </c>
      <c r="E37" s="11" t="s">
        <v>9</v>
      </c>
      <c r="F37" s="12" t="s">
        <v>61</v>
      </c>
      <c r="G37" s="12" t="s">
        <v>61</v>
      </c>
      <c r="H37" s="11" t="s">
        <v>9</v>
      </c>
    </row>
    <row r="38" spans="1:10" s="13" customFormat="1" x14ac:dyDescent="0.25">
      <c r="A38" s="64"/>
      <c r="B38" s="66"/>
      <c r="C38" s="11"/>
      <c r="D38" s="14">
        <v>0.08</v>
      </c>
      <c r="E38" s="15">
        <v>0.1</v>
      </c>
      <c r="F38" s="15"/>
      <c r="G38" s="14">
        <v>0.08</v>
      </c>
      <c r="H38" s="15">
        <v>0.1</v>
      </c>
    </row>
    <row r="39" spans="1:10" s="13" customFormat="1" x14ac:dyDescent="0.25">
      <c r="A39" s="65"/>
      <c r="B39" s="67"/>
      <c r="C39" s="10" t="s">
        <v>10</v>
      </c>
      <c r="D39" s="10" t="s">
        <v>10</v>
      </c>
      <c r="E39" s="11" t="s">
        <v>10</v>
      </c>
      <c r="F39" s="12" t="s">
        <v>10</v>
      </c>
      <c r="G39" s="12" t="s">
        <v>10</v>
      </c>
      <c r="H39" s="11" t="s">
        <v>10</v>
      </c>
    </row>
    <row r="40" spans="1:10" ht="15" customHeight="1" x14ac:dyDescent="0.25">
      <c r="A40" s="16" t="s">
        <v>11</v>
      </c>
      <c r="B40" s="17" t="s">
        <v>12</v>
      </c>
      <c r="C40" s="18">
        <v>3630.32</v>
      </c>
      <c r="D40" s="19">
        <v>3955.7799999999997</v>
      </c>
      <c r="E40" s="20">
        <v>4544.4799999999996</v>
      </c>
      <c r="F40" s="21">
        <v>3630.32</v>
      </c>
      <c r="G40" s="19">
        <v>3955.7799999999997</v>
      </c>
      <c r="H40" s="20">
        <v>4544.4799999999996</v>
      </c>
      <c r="I40" s="3"/>
      <c r="J40" s="3"/>
    </row>
    <row r="41" spans="1:10" ht="15" customHeight="1" x14ac:dyDescent="0.25">
      <c r="A41" s="16" t="s">
        <v>13</v>
      </c>
      <c r="B41" s="22" t="s">
        <v>14</v>
      </c>
      <c r="C41" s="23" t="s">
        <v>15</v>
      </c>
      <c r="D41" s="19" t="s">
        <v>15</v>
      </c>
      <c r="E41" s="20" t="s">
        <v>15</v>
      </c>
      <c r="F41" s="21">
        <v>1213.5675225081191</v>
      </c>
      <c r="G41" s="19">
        <v>1116.4821207074697</v>
      </c>
      <c r="H41" s="20">
        <v>1092.21</v>
      </c>
      <c r="I41" s="3"/>
      <c r="J41" s="3"/>
    </row>
    <row r="42" spans="1:10" ht="15" customHeight="1" x14ac:dyDescent="0.25">
      <c r="A42" s="16" t="s">
        <v>16</v>
      </c>
      <c r="B42" s="22" t="s">
        <v>17</v>
      </c>
      <c r="C42" s="23" t="s">
        <v>62</v>
      </c>
      <c r="D42" s="24" t="s">
        <v>62</v>
      </c>
      <c r="E42" s="25" t="s">
        <v>62</v>
      </c>
      <c r="F42" s="26" t="s">
        <v>62</v>
      </c>
      <c r="G42" s="24" t="s">
        <v>62</v>
      </c>
      <c r="H42" s="25" t="s">
        <v>62</v>
      </c>
      <c r="I42" s="3"/>
      <c r="J42" s="3"/>
    </row>
    <row r="43" spans="1:10" ht="15" customHeight="1" x14ac:dyDescent="0.25">
      <c r="A43" s="16" t="s">
        <v>19</v>
      </c>
      <c r="B43" s="17" t="s">
        <v>20</v>
      </c>
      <c r="C43" s="18">
        <v>18.582266130890762</v>
      </c>
      <c r="D43" s="19">
        <v>18.582266130890762</v>
      </c>
      <c r="E43" s="20">
        <v>18.582266130890762</v>
      </c>
      <c r="F43" s="21">
        <v>18.582266130890762</v>
      </c>
      <c r="G43" s="19">
        <v>18.582266130890762</v>
      </c>
      <c r="H43" s="20">
        <v>18.582266130890762</v>
      </c>
      <c r="I43" s="3"/>
      <c r="J43" s="3"/>
    </row>
    <row r="44" spans="1:10" ht="15" customHeight="1" x14ac:dyDescent="0.25">
      <c r="A44" s="16" t="s">
        <v>21</v>
      </c>
      <c r="B44" s="22" t="s">
        <v>22</v>
      </c>
      <c r="C44" s="27">
        <v>7.2405999999999997</v>
      </c>
      <c r="D44" s="19">
        <v>7.2405999999999997</v>
      </c>
      <c r="E44" s="20">
        <v>7.2405999999999997</v>
      </c>
      <c r="F44" s="21">
        <v>7.2405999999999997</v>
      </c>
      <c r="G44" s="19">
        <v>7.2405999999999997</v>
      </c>
      <c r="H44" s="20">
        <v>7.2405999999999997</v>
      </c>
      <c r="I44" s="3"/>
      <c r="J44" s="3"/>
    </row>
    <row r="45" spans="1:10" ht="15" customHeight="1" x14ac:dyDescent="0.25">
      <c r="A45" s="16"/>
      <c r="B45" s="17" t="s">
        <v>23</v>
      </c>
      <c r="C45" s="18">
        <v>71.510000000000005</v>
      </c>
      <c r="D45" s="19">
        <v>71.510000000000005</v>
      </c>
      <c r="E45" s="20">
        <v>71.510000000000005</v>
      </c>
      <c r="F45" s="21">
        <v>71.510000000000005</v>
      </c>
      <c r="G45" s="19">
        <v>71.510000000000005</v>
      </c>
      <c r="H45" s="20">
        <v>71.510000000000005</v>
      </c>
      <c r="I45" s="3"/>
      <c r="J45" s="3"/>
    </row>
    <row r="46" spans="1:10" ht="15" customHeight="1" x14ac:dyDescent="0.25">
      <c r="A46" s="28" t="s">
        <v>24</v>
      </c>
      <c r="B46" s="29" t="s">
        <v>25</v>
      </c>
      <c r="C46" s="30">
        <v>3727.6528661308912</v>
      </c>
      <c r="D46" s="31">
        <v>4053.1128661308908</v>
      </c>
      <c r="E46" s="32">
        <v>4641.8128661308911</v>
      </c>
      <c r="F46" s="33">
        <v>4941.2203886390107</v>
      </c>
      <c r="G46" s="31">
        <v>5169.5949868383614</v>
      </c>
      <c r="H46" s="32">
        <v>5734.0228661308911</v>
      </c>
      <c r="I46" s="3"/>
      <c r="J46" s="3"/>
    </row>
    <row r="47" spans="1:10" ht="15" customHeight="1" x14ac:dyDescent="0.25">
      <c r="A47" s="16" t="s">
        <v>26</v>
      </c>
      <c r="B47" s="17" t="s">
        <v>27</v>
      </c>
      <c r="C47" s="21" t="s">
        <v>28</v>
      </c>
      <c r="D47" s="19" t="s">
        <v>28</v>
      </c>
      <c r="E47" s="20" t="s">
        <v>28</v>
      </c>
      <c r="F47" s="21" t="s">
        <v>28</v>
      </c>
      <c r="G47" s="19" t="s">
        <v>28</v>
      </c>
      <c r="H47" s="20" t="s">
        <v>28</v>
      </c>
      <c r="I47" s="3"/>
      <c r="J47" s="3"/>
    </row>
    <row r="48" spans="1:10" ht="15" customHeight="1" x14ac:dyDescent="0.25">
      <c r="A48" s="16" t="s">
        <v>32</v>
      </c>
      <c r="B48" s="17" t="s">
        <v>33</v>
      </c>
      <c r="C48" s="18" t="s">
        <v>52</v>
      </c>
      <c r="D48" s="19" t="s">
        <v>52</v>
      </c>
      <c r="E48" s="20" t="s">
        <v>52</v>
      </c>
      <c r="F48" s="21" t="s">
        <v>52</v>
      </c>
      <c r="G48" s="19" t="s">
        <v>52</v>
      </c>
      <c r="H48" s="20" t="s">
        <v>52</v>
      </c>
      <c r="I48" s="3"/>
      <c r="J48" s="3"/>
    </row>
    <row r="49" spans="1:10" ht="15" customHeight="1" x14ac:dyDescent="0.25">
      <c r="A49" s="28" t="s">
        <v>34</v>
      </c>
      <c r="B49" s="29" t="s">
        <v>35</v>
      </c>
      <c r="C49" s="30">
        <v>3727.6528661308912</v>
      </c>
      <c r="D49" s="31">
        <v>4053.1128661308908</v>
      </c>
      <c r="E49" s="32">
        <v>4641.8128661308911</v>
      </c>
      <c r="F49" s="33">
        <v>4941.2203886390107</v>
      </c>
      <c r="G49" s="31">
        <v>5169.5949868383614</v>
      </c>
      <c r="H49" s="32">
        <v>5734.0228661308911</v>
      </c>
      <c r="I49" s="3"/>
      <c r="J49" s="3"/>
    </row>
    <row r="50" spans="1:10" ht="15" customHeight="1" x14ac:dyDescent="0.25">
      <c r="A50" s="16" t="s">
        <v>36</v>
      </c>
      <c r="B50" s="17" t="s">
        <v>37</v>
      </c>
      <c r="C50" s="21" t="s">
        <v>28</v>
      </c>
      <c r="D50" s="19" t="s">
        <v>28</v>
      </c>
      <c r="E50" s="20" t="s">
        <v>28</v>
      </c>
      <c r="F50" s="21" t="s">
        <v>28</v>
      </c>
      <c r="G50" s="19" t="s">
        <v>28</v>
      </c>
      <c r="H50" s="20" t="s">
        <v>28</v>
      </c>
      <c r="I50" s="3"/>
      <c r="J50" s="3"/>
    </row>
    <row r="51" spans="1:10" ht="15" customHeight="1" x14ac:dyDescent="0.25">
      <c r="A51" s="16" t="s">
        <v>38</v>
      </c>
      <c r="B51" s="17" t="s">
        <v>39</v>
      </c>
      <c r="C51" s="21" t="s">
        <v>40</v>
      </c>
      <c r="D51" s="19" t="s">
        <v>40</v>
      </c>
      <c r="E51" s="20" t="s">
        <v>41</v>
      </c>
      <c r="F51" s="21" t="s">
        <v>40</v>
      </c>
      <c r="G51" s="19" t="s">
        <v>40</v>
      </c>
      <c r="H51" s="20" t="s">
        <v>41</v>
      </c>
      <c r="I51" s="3"/>
      <c r="J51" s="3"/>
    </row>
    <row r="52" spans="1:10" ht="15" customHeight="1" x14ac:dyDescent="0.25">
      <c r="A52" s="16" t="s">
        <v>42</v>
      </c>
      <c r="B52" s="17" t="s">
        <v>43</v>
      </c>
      <c r="C52" s="21" t="s">
        <v>44</v>
      </c>
      <c r="D52" s="24" t="s">
        <v>44</v>
      </c>
      <c r="E52" s="25" t="s">
        <v>44</v>
      </c>
      <c r="F52" s="21" t="s">
        <v>44</v>
      </c>
      <c r="G52" s="24" t="s">
        <v>44</v>
      </c>
      <c r="H52" s="25" t="s">
        <v>44</v>
      </c>
      <c r="I52" s="3"/>
      <c r="J52" s="3"/>
    </row>
    <row r="53" spans="1:10" ht="27.75" customHeight="1" thickBot="1" x14ac:dyDescent="0.3">
      <c r="A53" s="34" t="s">
        <v>45</v>
      </c>
      <c r="B53" s="35" t="s">
        <v>46</v>
      </c>
      <c r="C53" s="36"/>
      <c r="D53" s="37"/>
      <c r="E53" s="38"/>
      <c r="F53" s="39"/>
      <c r="G53" s="37"/>
      <c r="H53" s="38"/>
      <c r="I53" s="3"/>
      <c r="J53" s="3"/>
    </row>
    <row r="54" spans="1:10" ht="15.75" thickTop="1" x14ac:dyDescent="0.25">
      <c r="A54" s="40"/>
      <c r="B54" s="52"/>
      <c r="C54" s="52"/>
      <c r="D54" s="41"/>
      <c r="E54" s="41"/>
      <c r="F54" s="41"/>
      <c r="G54" s="41"/>
      <c r="H54" s="41"/>
      <c r="I54" s="3"/>
      <c r="J54" s="3"/>
    </row>
    <row r="55" spans="1:10" ht="15" customHeight="1" x14ac:dyDescent="0.25">
      <c r="A55" s="42"/>
      <c r="B55" s="50" t="s">
        <v>57</v>
      </c>
      <c r="C55" s="50"/>
      <c r="D55" s="47"/>
      <c r="E55" s="47"/>
      <c r="F55" s="47"/>
      <c r="G55" s="47"/>
      <c r="H55" s="47"/>
      <c r="I55" s="53"/>
      <c r="J55" s="53"/>
    </row>
    <row r="56" spans="1:10" s="55" customFormat="1" x14ac:dyDescent="0.25">
      <c r="A56" s="42"/>
      <c r="B56" s="68" t="s">
        <v>63</v>
      </c>
      <c r="C56" s="68"/>
      <c r="D56" s="68"/>
      <c r="E56" s="68"/>
      <c r="F56" s="68"/>
      <c r="G56" s="68"/>
      <c r="H56" s="68"/>
      <c r="I56" s="54"/>
      <c r="J56" s="54"/>
    </row>
    <row r="57" spans="1:10" s="45" customFormat="1" ht="15" customHeight="1" x14ac:dyDescent="0.25">
      <c r="A57" s="43">
        <v>1</v>
      </c>
      <c r="B57" s="68" t="s">
        <v>48</v>
      </c>
      <c r="C57" s="68"/>
      <c r="D57" s="68"/>
      <c r="E57" s="68"/>
      <c r="F57" s="68"/>
      <c r="G57" s="68"/>
      <c r="H57" s="68"/>
      <c r="I57" s="44"/>
      <c r="J57" s="44"/>
    </row>
    <row r="58" spans="1:10" ht="15" customHeight="1" x14ac:dyDescent="0.25">
      <c r="A58" s="42" t="s">
        <v>28</v>
      </c>
      <c r="B58" s="68" t="s">
        <v>64</v>
      </c>
      <c r="C58" s="68"/>
      <c r="D58" s="68"/>
      <c r="E58" s="68"/>
      <c r="F58" s="68"/>
      <c r="G58" s="68"/>
      <c r="H58" s="68"/>
      <c r="I58" s="68"/>
      <c r="J58" s="68"/>
    </row>
    <row r="59" spans="1:10" ht="27.75" customHeight="1" x14ac:dyDescent="0.25">
      <c r="A59" s="42" t="s">
        <v>52</v>
      </c>
      <c r="B59" s="68" t="s">
        <v>53</v>
      </c>
      <c r="C59" s="68"/>
      <c r="D59" s="68"/>
      <c r="E59" s="68"/>
      <c r="F59" s="68"/>
      <c r="G59" s="68"/>
      <c r="H59" s="68"/>
      <c r="I59" s="53"/>
      <c r="J59" s="53"/>
    </row>
    <row r="60" spans="1:10" ht="25.5" customHeight="1" x14ac:dyDescent="0.25">
      <c r="A60" s="42" t="s">
        <v>40</v>
      </c>
      <c r="B60" s="68" t="s">
        <v>54</v>
      </c>
      <c r="C60" s="68"/>
      <c r="D60" s="68"/>
      <c r="E60" s="68"/>
      <c r="F60" s="68"/>
      <c r="G60" s="68"/>
      <c r="H60" s="68"/>
      <c r="I60" s="53"/>
      <c r="J60" s="53"/>
    </row>
    <row r="61" spans="1:10" ht="15" customHeight="1" x14ac:dyDescent="0.25">
      <c r="A61" s="42" t="s">
        <v>44</v>
      </c>
      <c r="B61" s="68" t="s">
        <v>65</v>
      </c>
      <c r="C61" s="68"/>
      <c r="D61" s="68"/>
      <c r="E61" s="68"/>
      <c r="F61" s="68"/>
      <c r="G61" s="68"/>
      <c r="H61" s="68"/>
      <c r="I61" s="53"/>
      <c r="J61" s="53"/>
    </row>
    <row r="62" spans="1:10" x14ac:dyDescent="0.25">
      <c r="A62" s="42" t="s">
        <v>62</v>
      </c>
      <c r="B62" s="46" t="s">
        <v>50</v>
      </c>
      <c r="C62" s="46"/>
      <c r="I62" s="3"/>
      <c r="J62" s="3"/>
    </row>
    <row r="63" spans="1:10" x14ac:dyDescent="0.25">
      <c r="B63" s="49" t="s">
        <v>56</v>
      </c>
      <c r="I63" s="3"/>
      <c r="J63" s="3"/>
    </row>
    <row r="64" spans="1:10" x14ac:dyDescent="0.25">
      <c r="I64" s="3"/>
      <c r="J64" s="3"/>
    </row>
    <row r="65" spans="1:7" ht="91.5" customHeight="1" x14ac:dyDescent="0.25">
      <c r="A65" s="69" t="s">
        <v>66</v>
      </c>
      <c r="B65" s="69"/>
      <c r="C65" s="69"/>
      <c r="D65" s="69"/>
      <c r="E65" s="69"/>
      <c r="F65" s="69"/>
      <c r="G65" s="69"/>
    </row>
  </sheetData>
  <sheetProtection algorithmName="SHA-512" hashValue="whZ8ATb+VE4mKvvaE3Szc8mpfZJFB8KX78QodnprYyjY5bcIR8liQ0Nu+zBNSABhYHsCGYbW36BCwDi8zysxyQ==" saltValue="ErOlErsUS1VzeV/31CpPaA==" spinCount="100000" sheet="1" objects="1" scenarios="1"/>
  <mergeCells count="22">
    <mergeCell ref="B60:H60"/>
    <mergeCell ref="B61:H61"/>
    <mergeCell ref="A65:G65"/>
    <mergeCell ref="A37:A39"/>
    <mergeCell ref="B37:B39"/>
    <mergeCell ref="B56:H56"/>
    <mergeCell ref="B57:H57"/>
    <mergeCell ref="B58:J58"/>
    <mergeCell ref="B59:H59"/>
    <mergeCell ref="C35:E36"/>
    <mergeCell ref="F35:H36"/>
    <mergeCell ref="C3:E4"/>
    <mergeCell ref="F3:H4"/>
    <mergeCell ref="A5:A7"/>
    <mergeCell ref="B5:B7"/>
    <mergeCell ref="B24:J24"/>
    <mergeCell ref="B25:H25"/>
    <mergeCell ref="B26:J26"/>
    <mergeCell ref="B28:J28"/>
    <mergeCell ref="B29:J29"/>
    <mergeCell ref="B30:H30"/>
    <mergeCell ref="B31:J31"/>
  </mergeCells>
  <hyperlinks>
    <hyperlink ref="B33" location="Nota" display="Ver Nota Informativa"/>
    <hyperlink ref="B55"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 </vt:lpstr>
      <vt:lpstr>Abril 1-4</vt:lpstr>
      <vt:lpstr>Abril 5-30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2017-01-11T15:31:39Z</dcterms:created>
  <dcterms:modified xsi:type="dcterms:W3CDTF">2020-03-04T20:25:08Z</dcterms:modified>
</cp:coreProperties>
</file>