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firstSheet="7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'ABRIL'!$B$1:$D$55</definedName>
    <definedName name="_xlnm.Print_Area" localSheetId="7">'AGOSTO'!$B$1:$D$57</definedName>
    <definedName name="_xlnm.Print_Area" localSheetId="11">'DICIEMBRE'!$A$1:$E$63</definedName>
    <definedName name="_xlnm.Print_Area" localSheetId="0">'ENERO'!$A$1:$C$67</definedName>
    <definedName name="_xlnm.Print_Area" localSheetId="1">'FEBRERO'!$A$1:$C$67</definedName>
    <definedName name="_xlnm.Print_Area" localSheetId="6">'JULIO'!$B$1:$D$57</definedName>
    <definedName name="_xlnm.Print_Area" localSheetId="5">'JUNIO'!$B$1:$D$57</definedName>
    <definedName name="_xlnm.Print_Area" localSheetId="2">'MARZO'!$A$1:$C$67</definedName>
    <definedName name="_xlnm.Print_Area" localSheetId="4">'MAYO'!$B$1:$D$57</definedName>
    <definedName name="_xlnm.Print_Area" localSheetId="10">'NOVIEMBRE'!$A$1:$E$63</definedName>
    <definedName name="_xlnm.Print_Area" localSheetId="9">'OCTUBRE'!$A$1:$E$63</definedName>
    <definedName name="_xlnm.Print_Area" localSheetId="8">'SEPTIEMBRE'!$A$1:$E$63</definedName>
  </definedNames>
  <calcPr fullCalcOnLoad="1"/>
</workbook>
</file>

<file path=xl/sharedStrings.xml><?xml version="1.0" encoding="utf-8"?>
<sst xmlns="http://schemas.openxmlformats.org/spreadsheetml/2006/main" count="1062" uniqueCount="89">
  <si>
    <t xml:space="preserve">ESTRUCTURA DE PRECIOS DE COMBUSTIBLES LIQUIDOS </t>
  </si>
  <si>
    <t>PARA LA ZONA DE FRONTERA DEL DEPARTAMENTO DEL PUTUMAYO</t>
  </si>
  <si>
    <t>PRECIOS DE LOS COMBUSTIBLES EN LA PLANTA DE ABASTO DE PUERTO ASÍS</t>
  </si>
  <si>
    <t>SALIENDO DE PLANTA NEIVA-PLANTA PUERTO ASÍS   $/Galón</t>
  </si>
  <si>
    <t>COMPONENTES DEL PRECIO</t>
  </si>
  <si>
    <t>GASOLINA MOTOR</t>
  </si>
  <si>
    <t>ACPM (2)</t>
  </si>
  <si>
    <t>CORRIENTE (1)</t>
  </si>
  <si>
    <t>1. Ingreso al Productor</t>
  </si>
  <si>
    <t>2. Tarifa de transporte</t>
  </si>
  <si>
    <t>3. Precio Máx. de Venta al Distribuidor Mayorista</t>
  </si>
  <si>
    <t>4. Margen del distribuidor mayorista</t>
  </si>
  <si>
    <t>5. Transporte a Plantas No Interconectadas</t>
  </si>
  <si>
    <t>6. Precio Máximo en Planta de Abasto Mayorista</t>
  </si>
  <si>
    <t>7. Margen del distribuidor minorista</t>
  </si>
  <si>
    <t>8. Pérdida por evaporación</t>
  </si>
  <si>
    <t>9. Transporte planta abasto mayorista  a estación (3)</t>
  </si>
  <si>
    <t>10. Sobretasa</t>
  </si>
  <si>
    <t>(1) Resolución del Ministerio de Minas y Energía No.181047 de 2002</t>
  </si>
  <si>
    <t>(2) Resolución del Ministerio de Minas y Energía No.181048 de 2002</t>
  </si>
  <si>
    <t>(3) Valor que será definido por el Comité Local de Precios del respectivo municipio</t>
  </si>
  <si>
    <t>SALIENDO DE LA REFINERÍA DE  ORITO-PLANTA PUERTO ASÍS</t>
  </si>
  <si>
    <t>$/Galón</t>
  </si>
  <si>
    <t>Componentes del Precio</t>
  </si>
  <si>
    <t>2. Tarifa estampilla de transporte</t>
  </si>
  <si>
    <t>PARA LA ZONA DE FRONTERA DEL DEPARTAMENTO DE PUTUMAYO</t>
  </si>
  <si>
    <t>PRECIOS DE LOS COMBUSTIBLES EN LA REFINERÍA DE ORITO</t>
  </si>
  <si>
    <t>SALIENDO DE LA MISMA REFINERÍA   $/Galón</t>
  </si>
  <si>
    <t>VIGENCIA:  0:00 horas  1 de FEBRERO de  2004.</t>
  </si>
  <si>
    <t>VIGENCIA:  0:00 horas  1 de ABRIL de  2004.</t>
  </si>
  <si>
    <t>EXTRA (3)</t>
  </si>
  <si>
    <t>1.</t>
  </si>
  <si>
    <t>Ingreso al Productor</t>
  </si>
  <si>
    <t>2.</t>
  </si>
  <si>
    <t>Tarifa de transporte (4)</t>
  </si>
  <si>
    <t>3.</t>
  </si>
  <si>
    <t>Recuperación costos Ley 681 (5)</t>
  </si>
  <si>
    <t>4.</t>
  </si>
  <si>
    <t>Precio Máx. de Venta al Distribuidor Mayorista</t>
  </si>
  <si>
    <t>5.</t>
  </si>
  <si>
    <t>Margen del distribuidor mayorista</t>
  </si>
  <si>
    <t>(*)</t>
  </si>
  <si>
    <t>6.</t>
  </si>
  <si>
    <t>Transporte a Plantas No Interconectadas (6)</t>
  </si>
  <si>
    <t>7.</t>
  </si>
  <si>
    <t>Precio Máximo en Planta de Abasto Mayorista</t>
  </si>
  <si>
    <t>8.</t>
  </si>
  <si>
    <t>Margen del distribuidor minorista</t>
  </si>
  <si>
    <t>9.</t>
  </si>
  <si>
    <t>Pérdida por evaporación</t>
  </si>
  <si>
    <t>(**)</t>
  </si>
  <si>
    <t>10.</t>
  </si>
  <si>
    <t>Transporte planta abasto mayorista  a estación (7)</t>
  </si>
  <si>
    <t>11.</t>
  </si>
  <si>
    <t>Sobretasa (8)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</si>
  <si>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</si>
  <si>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</si>
  <si>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0354 del 29 de marzo de 2004</t>
  </si>
  <si>
    <t>(6) Definido libremente por el mayorista.</t>
  </si>
  <si>
    <t>(7) Valor que será definido por el Comité Local de Precios del respectivo municipio</t>
  </si>
  <si>
    <t>(8) Sobretasa según Resolución Minminas. En cada municipio se calcula según acuerdos municipales.</t>
  </si>
  <si>
    <t>(*) Definido libremente por el respectivo agente de la cadena de distribución.</t>
  </si>
  <si>
    <t>(**) 0.4% del precio de venta en Planta de Abasto Mayorista.</t>
  </si>
  <si>
    <t>PLANTA DE ABASTO DE NEIVA</t>
  </si>
  <si>
    <t>Tarifa estampilla de transporte (4)</t>
  </si>
  <si>
    <r>
      <t xml:space="preserve">PLANTA DE ABASTO DE PUERTO ASÍS </t>
    </r>
    <r>
      <rPr>
        <b/>
        <sz val="16"/>
        <color indexed="62"/>
        <rFont val="Arial"/>
        <family val="2"/>
      </rPr>
      <t>(No Interconectada)</t>
    </r>
  </si>
  <si>
    <t>Margen del distribuidor mayorista (6)</t>
  </si>
  <si>
    <t>Transporte a Plantas No Interconectadas (7)</t>
  </si>
  <si>
    <t>Margen del distribuidor minorista (6)</t>
  </si>
  <si>
    <t>Transporte planta abasto mayorista  a estación (8)</t>
  </si>
  <si>
    <t>Sobretasa (9)</t>
  </si>
  <si>
    <t>(6) Valores máximos autorizados por el Ministerio de Minas y Energía mediante resolución 18 0479 del 28 de abril de 2004</t>
  </si>
  <si>
    <t>El Margen Mayorista máximo autorizado en Puerto Asís equivale a $423.08 por galón.</t>
  </si>
  <si>
    <t>(7) Definido libremente por el mayorista.</t>
  </si>
  <si>
    <t>(8) Valor que será definido por el Comité Local de Precios del respectivo municipio</t>
  </si>
  <si>
    <t>(9) Sobretasa según Resolución Minminas. En cada municipio se calcula según acuerdos municipales.</t>
  </si>
  <si>
    <t>VIGENCIA:  0:00 horas  1 de JUNIO de  2004.</t>
  </si>
  <si>
    <t>VIGENCIA:  0:00 horas  1 de JULIO de  2004.</t>
  </si>
  <si>
    <t>El Margen Mayorista máximo autorizado en Puerto Asís equivale a $435.25 por galón.</t>
  </si>
  <si>
    <t>VIGENCIA:  0:00 horas  1 de AGOSTO de  2004.</t>
  </si>
  <si>
    <t>El Margen Mayorista máximo autorizado en Puerto Asís equivale a $425.05 por galón.</t>
  </si>
  <si>
    <t>VIGENCIA:  0:00 horas  1 de SEPTIEMBRE de  2004.</t>
  </si>
  <si>
    <t>El Margen Mayorista máximo autorizado para Gasolina Motor en Puerto Asís equivale a $417.04 por galón.</t>
  </si>
  <si>
    <t>El Margen Mayorista máximo autorizado para Gasolina Motor en Puerto Asís equivale a $407.08 por galón.</t>
  </si>
  <si>
    <t>VIGENCIA:  0:00 horas  1 de NOVIEMBRE de  2004.</t>
  </si>
  <si>
    <t>El Margen Mayorista máximo autorizado para Gasolina Motor en Puerto Asís equivale a $412.94 por galón.</t>
  </si>
  <si>
    <t>VIGENCIA:  0:00 horas 1 de DICIEMBRE de  2004.</t>
  </si>
  <si>
    <t>(6) Valores máximos autorizados por el Ministerio de Minas y Energía mediante resolución 18 1549 del 29 de noviembre de 2004</t>
  </si>
  <si>
    <t>El Margen Mayorista máximo autorizado para Gasolina Motor en Puerto Asís equivale a $431.60 por galón.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</si>
</sst>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0.0"/>
    <numFmt numFmtId="190" formatCode="mmmm\-yy"/>
    <numFmt numFmtId="191" formatCode="#,##0_ ;\-#,##0\ "/>
    <numFmt numFmtId="192" formatCode="#,##0.00_ ;\-#,##0.00\ "/>
    <numFmt numFmtId="193" formatCode="0.000000"/>
    <numFmt numFmtId="194" formatCode="0.00000"/>
    <numFmt numFmtId="195" formatCode="0.0000"/>
    <numFmt numFmtId="196" formatCode="0.000"/>
    <numFmt numFmtId="197" formatCode="#,##0.00_ ;[Red]\-#,##0.00\ "/>
    <numFmt numFmtId="198" formatCode="#,##0.000_ ;\-#,##0.0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#,##0.000"/>
    <numFmt numFmtId="210" formatCode="#,##0.0000"/>
    <numFmt numFmtId="211" formatCode="#,##0.00000"/>
    <numFmt numFmtId="212" formatCode="#,##0.000000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 quotePrefix="1">
      <alignment horizontal="centerContinuous" vertical="center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 horizontal="left"/>
      <protection hidden="1"/>
    </xf>
    <xf numFmtId="2" fontId="2" fillId="33" borderId="10" xfId="0" applyNumberFormat="1" applyFont="1" applyFill="1" applyBorder="1" applyAlignment="1" applyProtection="1">
      <alignment horizontal="center"/>
      <protection hidden="1"/>
    </xf>
    <xf numFmtId="2" fontId="2" fillId="33" borderId="11" xfId="0" applyNumberFormat="1" applyFont="1" applyFill="1" applyBorder="1" applyAlignment="1" applyProtection="1">
      <alignment horizont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4" fontId="2" fillId="0" borderId="13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4" fontId="3" fillId="0" borderId="14" xfId="0" applyNumberFormat="1" applyFont="1" applyFill="1" applyBorder="1" applyAlignment="1" applyProtection="1">
      <alignment horizontal="center"/>
      <protection hidden="1"/>
    </xf>
    <xf numFmtId="4" fontId="3" fillId="0" borderId="15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4" fontId="3" fillId="0" borderId="16" xfId="0" applyNumberFormat="1" applyFont="1" applyFill="1" applyBorder="1" applyAlignment="1" applyProtection="1">
      <alignment horizontal="center"/>
      <protection hidden="1"/>
    </xf>
    <xf numFmtId="4" fontId="3" fillId="0" borderId="17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4" fontId="3" fillId="0" borderId="15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3" fillId="0" borderId="16" xfId="0" applyNumberFormat="1" applyFont="1" applyBorder="1" applyAlignment="1" applyProtection="1">
      <alignment horizontal="center"/>
      <protection hidden="1"/>
    </xf>
    <xf numFmtId="4" fontId="3" fillId="0" borderId="17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 horizontal="centerContinuous" vertical="center"/>
      <protection hidden="1"/>
    </xf>
    <xf numFmtId="0" fontId="3" fillId="34" borderId="18" xfId="0" applyFont="1" applyFill="1" applyBorder="1" applyAlignment="1" applyProtection="1">
      <alignment/>
      <protection hidden="1"/>
    </xf>
    <xf numFmtId="0" fontId="3" fillId="34" borderId="19" xfId="0" applyFont="1" applyFill="1" applyBorder="1" applyAlignment="1" applyProtection="1">
      <alignment/>
      <protection hidden="1"/>
    </xf>
    <xf numFmtId="2" fontId="2" fillId="33" borderId="20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 quotePrefix="1">
      <alignment horizontal="right"/>
      <protection hidden="1"/>
    </xf>
    <xf numFmtId="2" fontId="2" fillId="0" borderId="21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 quotePrefix="1">
      <alignment horizontal="right"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 quotePrefix="1">
      <alignment horizontal="right"/>
      <protection hidden="1"/>
    </xf>
    <xf numFmtId="2" fontId="2" fillId="0" borderId="22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 quotePrefix="1">
      <alignment horizontal="right"/>
      <protection hidden="1"/>
    </xf>
    <xf numFmtId="2" fontId="3" fillId="0" borderId="23" xfId="0" applyNumberFormat="1" applyFont="1" applyBorder="1" applyAlignment="1" applyProtection="1">
      <alignment/>
      <protection hidden="1"/>
    </xf>
    <xf numFmtId="2" fontId="3" fillId="35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Border="1" applyAlignment="1" applyProtection="1" quotePrefix="1">
      <alignment/>
      <protection hidden="1"/>
    </xf>
    <xf numFmtId="2" fontId="3" fillId="0" borderId="0" xfId="0" applyNumberFormat="1" applyFont="1" applyBorder="1" applyAlignment="1" applyProtection="1">
      <alignment horizontal="left" indent="3"/>
      <protection hidden="1"/>
    </xf>
    <xf numFmtId="2" fontId="3" fillId="35" borderId="0" xfId="0" applyNumberFormat="1" applyFont="1" applyFill="1" applyBorder="1" applyAlignment="1" applyProtection="1" quotePrefix="1">
      <alignment horizontal="left"/>
      <protection hidden="1"/>
    </xf>
    <xf numFmtId="0" fontId="3" fillId="0" borderId="0" xfId="0" applyFont="1" applyAlignment="1" applyProtection="1">
      <alignment horizontal="centerContinuous"/>
      <protection hidden="1"/>
    </xf>
    <xf numFmtId="2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2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2" fontId="2" fillId="34" borderId="25" xfId="0" applyNumberFormat="1" applyFont="1" applyFill="1" applyBorder="1" applyAlignment="1" applyProtection="1">
      <alignment horizontal="center" vertical="center"/>
      <protection hidden="1"/>
    </xf>
    <xf numFmtId="2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ENE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FEB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R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YO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OCTU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B9">
            <v>1954.83</v>
          </cell>
          <cell r="C9">
            <v>1595.92</v>
          </cell>
        </row>
        <row r="14">
          <cell r="B14">
            <v>196.03</v>
          </cell>
          <cell r="C14">
            <v>148.98</v>
          </cell>
        </row>
        <row r="16">
          <cell r="B16">
            <v>297.27</v>
          </cell>
          <cell r="C16">
            <v>255.65</v>
          </cell>
        </row>
        <row r="19">
          <cell r="B19">
            <v>804.2</v>
          </cell>
          <cell r="C19">
            <v>157.03</v>
          </cell>
        </row>
      </sheetData>
      <sheetData sheetId="1">
        <row r="6">
          <cell r="A6" t="str">
            <v>VIGENCIA:  0:00 horas  1 de ENERO de  2004.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B9">
            <v>1971.38</v>
          </cell>
          <cell r="C9">
            <v>1604.58</v>
          </cell>
        </row>
        <row r="14">
          <cell r="B14">
            <v>201.03</v>
          </cell>
          <cell r="C14">
            <v>152.78</v>
          </cell>
        </row>
        <row r="16">
          <cell r="B16">
            <v>304.77</v>
          </cell>
          <cell r="C16">
            <v>262.1</v>
          </cell>
        </row>
        <row r="19">
          <cell r="B19">
            <v>814.09</v>
          </cell>
          <cell r="C19">
            <v>159.53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B9">
            <v>2005.51</v>
          </cell>
          <cell r="C9">
            <v>1622.99</v>
          </cell>
        </row>
        <row r="14">
          <cell r="B14">
            <v>206.03</v>
          </cell>
          <cell r="C14">
            <v>156.58</v>
          </cell>
        </row>
        <row r="16">
          <cell r="B16">
            <v>312.27</v>
          </cell>
          <cell r="C16">
            <v>268.55</v>
          </cell>
        </row>
        <row r="19">
          <cell r="B19">
            <v>825.12</v>
          </cell>
          <cell r="C19">
            <v>161.75</v>
          </cell>
        </row>
      </sheetData>
      <sheetData sheetId="1">
        <row r="6">
          <cell r="A6" t="str">
            <v>VIGENCIA:  0:00 horas  1 de MARZO de  2004.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B9">
            <v>2064.12</v>
          </cell>
          <cell r="C9">
            <v>1669.02</v>
          </cell>
          <cell r="D9">
            <v>3006.19</v>
          </cell>
        </row>
        <row r="14">
          <cell r="B14">
            <v>211.54</v>
          </cell>
          <cell r="C14">
            <v>169.23</v>
          </cell>
        </row>
        <row r="16">
          <cell r="B16">
            <v>317.31</v>
          </cell>
          <cell r="C16">
            <v>280.28</v>
          </cell>
        </row>
        <row r="19">
          <cell r="B19">
            <v>848.23</v>
          </cell>
          <cell r="C19">
            <v>166.21</v>
          </cell>
          <cell r="D19">
            <v>1161.5</v>
          </cell>
        </row>
      </sheetData>
      <sheetData sheetId="1">
        <row r="6">
          <cell r="A6" t="str">
            <v>VIGENCIA:  0:00 horas  1 de MAYO de  2004.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 1 de OCTUBRE de  2004.</v>
          </cell>
        </row>
        <row r="9">
          <cell r="B9">
            <v>2275.3</v>
          </cell>
          <cell r="C9">
            <v>1833.95</v>
          </cell>
          <cell r="D9">
            <v>3189.19</v>
          </cell>
        </row>
        <row r="14">
          <cell r="B14">
            <v>203.54</v>
          </cell>
          <cell r="C14">
            <v>162.83</v>
          </cell>
        </row>
        <row r="16">
          <cell r="B16">
            <v>305.31</v>
          </cell>
          <cell r="C16">
            <v>268.67</v>
          </cell>
        </row>
        <row r="19">
          <cell r="B19">
            <v>908.87</v>
          </cell>
          <cell r="C19">
            <v>177.54</v>
          </cell>
          <cell r="D19">
            <v>1253.04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="50" zoomScaleNormal="50" zoomScalePageLayoutView="0" workbookViewId="0" topLeftCell="A1">
      <selection activeCell="D7" sqref="D6:D7"/>
    </sheetView>
  </sheetViews>
  <sheetFormatPr defaultColWidth="11.421875" defaultRowHeight="12.75"/>
  <cols>
    <col min="1" max="1" width="79.140625" style="3" customWidth="1"/>
    <col min="2" max="2" width="31.28125" style="24" customWidth="1"/>
    <col min="3" max="3" width="29.28125" style="24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6" ht="20.25">
      <c r="A2" s="4" t="s">
        <v>1</v>
      </c>
      <c r="B2" s="2"/>
      <c r="C2" s="2"/>
      <c r="D2" s="57"/>
      <c r="E2" s="57"/>
      <c r="F2" s="57"/>
    </row>
    <row r="3" spans="1:6" ht="20.25">
      <c r="A3" s="4" t="s">
        <v>2</v>
      </c>
      <c r="B3" s="4"/>
      <c r="C3" s="4"/>
      <c r="D3" s="5"/>
      <c r="E3" s="5"/>
      <c r="F3" s="5"/>
    </row>
    <row r="4" spans="1:3" ht="20.25">
      <c r="A4" s="6" t="s">
        <v>3</v>
      </c>
      <c r="B4" s="4"/>
      <c r="C4" s="4"/>
    </row>
    <row r="5" spans="1:3" ht="20.25">
      <c r="A5" s="7"/>
      <c r="B5" s="7"/>
      <c r="C5" s="7"/>
    </row>
    <row r="6" spans="1:3" ht="21" thickBot="1">
      <c r="A6" s="8" t="str">
        <f>+'[1]AMAZONAS'!A6</f>
        <v>VIGENCIA:  0:00 horas  1 de ENERO de  2004.</v>
      </c>
      <c r="B6" s="7"/>
      <c r="C6" s="7"/>
    </row>
    <row r="7" spans="1:3" ht="20.25">
      <c r="A7" s="54" t="s">
        <v>4</v>
      </c>
      <c r="B7" s="9" t="s">
        <v>5</v>
      </c>
      <c r="C7" s="54" t="s">
        <v>6</v>
      </c>
    </row>
    <row r="8" spans="1:3" ht="21" thickBot="1">
      <c r="A8" s="58"/>
      <c r="B8" s="10" t="s">
        <v>7</v>
      </c>
      <c r="C8" s="59"/>
    </row>
    <row r="9" spans="1:3" ht="35.25" customHeight="1">
      <c r="A9" s="11" t="s">
        <v>8</v>
      </c>
      <c r="B9" s="12">
        <f>'[1]Res. MINMINAS'!B9</f>
        <v>1954.83</v>
      </c>
      <c r="C9" s="13">
        <f>'[1]Res. MINMINAS'!C9</f>
        <v>1595.92</v>
      </c>
    </row>
    <row r="10" spans="1:3" ht="35.25" customHeight="1">
      <c r="A10" s="14" t="s">
        <v>9</v>
      </c>
      <c r="B10" s="15">
        <v>253.32</v>
      </c>
      <c r="C10" s="16">
        <f>+B10</f>
        <v>253.32</v>
      </c>
    </row>
    <row r="11" spans="1:3" ht="35.25" customHeight="1">
      <c r="A11" s="17" t="s">
        <v>10</v>
      </c>
      <c r="B11" s="18">
        <f>SUM(B9:B10)</f>
        <v>2208.15</v>
      </c>
      <c r="C11" s="19">
        <f>SUM(C9:C10)</f>
        <v>1849.24</v>
      </c>
    </row>
    <row r="12" spans="1:3" ht="35.25" customHeight="1">
      <c r="A12" s="14" t="s">
        <v>11</v>
      </c>
      <c r="B12" s="15">
        <f>'[1]Res. MINMINAS'!B14</f>
        <v>196.03</v>
      </c>
      <c r="C12" s="16">
        <f>'[1]Res. MINMINAS'!C14</f>
        <v>148.98</v>
      </c>
    </row>
    <row r="13" spans="1:3" ht="35.25" customHeight="1">
      <c r="A13" s="14" t="s">
        <v>12</v>
      </c>
      <c r="B13" s="15">
        <v>330</v>
      </c>
      <c r="C13" s="16">
        <v>330</v>
      </c>
    </row>
    <row r="14" spans="1:3" ht="35.25" customHeight="1">
      <c r="A14" s="17" t="s">
        <v>13</v>
      </c>
      <c r="B14" s="18">
        <f>SUM(B11:B13)</f>
        <v>2734.1800000000003</v>
      </c>
      <c r="C14" s="19">
        <f>SUM(C11:C13)</f>
        <v>2328.2200000000003</v>
      </c>
    </row>
    <row r="15" spans="1:3" ht="35.25" customHeight="1">
      <c r="A15" s="14" t="s">
        <v>14</v>
      </c>
      <c r="B15" s="15">
        <f>'[1]Res. MINMINAS'!B16</f>
        <v>297.27</v>
      </c>
      <c r="C15" s="16">
        <f>'[1]Res. MINMINAS'!C16</f>
        <v>255.65</v>
      </c>
    </row>
    <row r="16" spans="1:3" ht="35.25" customHeight="1">
      <c r="A16" s="14" t="s">
        <v>15</v>
      </c>
      <c r="B16" s="15">
        <f>ROUND((0.004*B14),2)</f>
        <v>10.94</v>
      </c>
      <c r="C16" s="16"/>
    </row>
    <row r="17" spans="1:3" ht="32.25" customHeight="1">
      <c r="A17" s="14" t="s">
        <v>16</v>
      </c>
      <c r="B17" s="15"/>
      <c r="C17" s="16"/>
    </row>
    <row r="18" spans="1:3" ht="35.25" customHeight="1" thickBot="1">
      <c r="A18" s="20" t="s">
        <v>17</v>
      </c>
      <c r="B18" s="21">
        <f>'[1]Res. MINMINAS'!B19</f>
        <v>804.2</v>
      </c>
      <c r="C18" s="22">
        <f>'[1]Res. MINMINAS'!C19</f>
        <v>157.03</v>
      </c>
    </row>
    <row r="19" ht="20.25">
      <c r="A19" s="23" t="s">
        <v>18</v>
      </c>
    </row>
    <row r="20" ht="20.25">
      <c r="A20" s="23" t="s">
        <v>19</v>
      </c>
    </row>
    <row r="21" ht="20.25">
      <c r="A21" s="23" t="s">
        <v>20</v>
      </c>
    </row>
    <row r="22" ht="20.25">
      <c r="A22" s="23"/>
    </row>
    <row r="23" spans="2:3" ht="20.25">
      <c r="B23" s="3"/>
      <c r="C23" s="3"/>
    </row>
    <row r="24" spans="1:3" ht="20.25">
      <c r="A24" s="1" t="s">
        <v>0</v>
      </c>
      <c r="B24" s="25"/>
      <c r="C24" s="25"/>
    </row>
    <row r="25" spans="1:3" ht="20.25">
      <c r="A25" s="1" t="s">
        <v>2</v>
      </c>
      <c r="B25" s="1"/>
      <c r="C25" s="1"/>
    </row>
    <row r="26" spans="1:3" ht="20.25">
      <c r="A26" s="1" t="s">
        <v>21</v>
      </c>
      <c r="B26" s="1"/>
      <c r="C26" s="1"/>
    </row>
    <row r="27" spans="1:3" ht="20.25">
      <c r="A27" s="6" t="s">
        <v>22</v>
      </c>
      <c r="B27" s="25"/>
      <c r="C27" s="25"/>
    </row>
    <row r="28" spans="1:3" ht="20.25">
      <c r="A28" s="26"/>
      <c r="B28" s="25"/>
      <c r="C28" s="25"/>
    </row>
    <row r="29" spans="1:3" ht="21" thickBot="1">
      <c r="A29" s="27" t="str">
        <f>+A6</f>
        <v>VIGENCIA:  0:00 horas  1 de ENERO de  2004.</v>
      </c>
      <c r="B29" s="25"/>
      <c r="C29" s="25"/>
    </row>
    <row r="30" spans="1:3" ht="20.25">
      <c r="A30" s="54" t="s">
        <v>23</v>
      </c>
      <c r="B30" s="9" t="s">
        <v>5</v>
      </c>
      <c r="C30" s="54" t="s">
        <v>6</v>
      </c>
    </row>
    <row r="31" spans="1:3" ht="21" thickBot="1">
      <c r="A31" s="55"/>
      <c r="B31" s="10" t="s">
        <v>7</v>
      </c>
      <c r="C31" s="56"/>
    </row>
    <row r="32" spans="1:3" ht="35.25" customHeight="1">
      <c r="A32" s="11" t="s">
        <v>8</v>
      </c>
      <c r="B32" s="28">
        <f>'[1]Res. MINMINAS'!B9</f>
        <v>1954.83</v>
      </c>
      <c r="C32" s="29">
        <f>'[1]Res. MINMINAS'!C9</f>
        <v>1595.92</v>
      </c>
    </row>
    <row r="33" spans="1:3" ht="35.25" customHeight="1">
      <c r="A33" s="14" t="s">
        <v>24</v>
      </c>
      <c r="B33" s="30">
        <v>34</v>
      </c>
      <c r="C33" s="31">
        <v>34</v>
      </c>
    </row>
    <row r="34" spans="1:3" ht="35.25" customHeight="1">
      <c r="A34" s="17" t="s">
        <v>10</v>
      </c>
      <c r="B34" s="32">
        <f>SUM(B32:B33)</f>
        <v>1988.83</v>
      </c>
      <c r="C34" s="33">
        <f>SUM(C32:C33)</f>
        <v>1629.92</v>
      </c>
    </row>
    <row r="35" spans="1:3" ht="35.25" customHeight="1">
      <c r="A35" s="14" t="s">
        <v>11</v>
      </c>
      <c r="B35" s="30">
        <f>'[1]Res. MINMINAS'!B14</f>
        <v>196.03</v>
      </c>
      <c r="C35" s="31">
        <f>'[1]Res. MINMINAS'!C14</f>
        <v>148.98</v>
      </c>
    </row>
    <row r="36" spans="1:3" ht="35.25" customHeight="1">
      <c r="A36" s="14" t="s">
        <v>12</v>
      </c>
      <c r="B36" s="30">
        <v>90</v>
      </c>
      <c r="C36" s="31">
        <v>90</v>
      </c>
    </row>
    <row r="37" spans="1:3" ht="35.25" customHeight="1">
      <c r="A37" s="17" t="s">
        <v>13</v>
      </c>
      <c r="B37" s="32">
        <f>SUM(B34:B36)</f>
        <v>2274.86</v>
      </c>
      <c r="C37" s="33">
        <f>SUM(C34:C36)</f>
        <v>1868.9</v>
      </c>
    </row>
    <row r="38" spans="1:3" ht="35.25" customHeight="1">
      <c r="A38" s="14" t="s">
        <v>14</v>
      </c>
      <c r="B38" s="30">
        <f>'[1]Res. MINMINAS'!B16</f>
        <v>297.27</v>
      </c>
      <c r="C38" s="31">
        <f>'[1]Res. MINMINAS'!C16</f>
        <v>255.65</v>
      </c>
    </row>
    <row r="39" spans="1:3" ht="35.25" customHeight="1">
      <c r="A39" s="14" t="s">
        <v>15</v>
      </c>
      <c r="B39" s="30">
        <f>ROUND((0.004*B37),2)</f>
        <v>9.1</v>
      </c>
      <c r="C39" s="31"/>
    </row>
    <row r="40" spans="1:3" ht="35.25" customHeight="1">
      <c r="A40" s="14" t="s">
        <v>16</v>
      </c>
      <c r="B40" s="30"/>
      <c r="C40" s="31"/>
    </row>
    <row r="41" spans="1:3" ht="35.25" customHeight="1" thickBot="1">
      <c r="A41" s="20" t="s">
        <v>17</v>
      </c>
      <c r="B41" s="34">
        <f>'[1]Res. MINMINAS'!B19</f>
        <v>804.2</v>
      </c>
      <c r="C41" s="35">
        <f>'[1]Res. MINMINAS'!C19</f>
        <v>157.03</v>
      </c>
    </row>
    <row r="42" ht="20.25">
      <c r="A42" s="23" t="s">
        <v>18</v>
      </c>
    </row>
    <row r="43" ht="20.25">
      <c r="A43" s="23" t="s">
        <v>19</v>
      </c>
    </row>
    <row r="44" ht="20.25">
      <c r="A44" s="23" t="s">
        <v>20</v>
      </c>
    </row>
    <row r="45" ht="20.25">
      <c r="A45" s="23"/>
    </row>
    <row r="46" ht="20.25">
      <c r="A46" s="23"/>
    </row>
    <row r="47" spans="1:3" ht="20.25">
      <c r="A47" s="1" t="s">
        <v>0</v>
      </c>
      <c r="B47" s="25"/>
      <c r="C47" s="25"/>
    </row>
    <row r="48" spans="1:3" ht="20.25">
      <c r="A48" s="1" t="s">
        <v>25</v>
      </c>
      <c r="B48" s="1"/>
      <c r="C48" s="1"/>
    </row>
    <row r="49" spans="1:3" ht="20.25">
      <c r="A49" s="1" t="s">
        <v>26</v>
      </c>
      <c r="B49" s="1"/>
      <c r="C49" s="1"/>
    </row>
    <row r="50" spans="1:3" ht="20.25">
      <c r="A50" s="6" t="s">
        <v>27</v>
      </c>
      <c r="B50" s="36"/>
      <c r="C50" s="36"/>
    </row>
    <row r="51" spans="1:3" ht="20.25">
      <c r="A51" s="26"/>
      <c r="B51" s="25"/>
      <c r="C51" s="25"/>
    </row>
    <row r="52" spans="1:3" ht="21" thickBot="1">
      <c r="A52" s="27" t="str">
        <f>+A29</f>
        <v>VIGENCIA:  0:00 horas  1 de ENERO de  2004.</v>
      </c>
      <c r="B52" s="25"/>
      <c r="C52" s="25"/>
    </row>
    <row r="53" spans="1:3" ht="20.25">
      <c r="A53" s="54" t="s">
        <v>23</v>
      </c>
      <c r="B53" s="9" t="s">
        <v>5</v>
      </c>
      <c r="C53" s="54" t="s">
        <v>6</v>
      </c>
    </row>
    <row r="54" spans="1:3" ht="21" thickBot="1">
      <c r="A54" s="55"/>
      <c r="B54" s="10" t="s">
        <v>7</v>
      </c>
      <c r="C54" s="56"/>
    </row>
    <row r="55" spans="1:3" ht="34.5" customHeight="1">
      <c r="A55" s="11" t="s">
        <v>8</v>
      </c>
      <c r="B55" s="28">
        <f>'[1]Res. MINMINAS'!B9</f>
        <v>1954.83</v>
      </c>
      <c r="C55" s="29">
        <f>'[1]Res. MINMINAS'!C9</f>
        <v>1595.92</v>
      </c>
    </row>
    <row r="56" spans="1:3" ht="34.5" customHeight="1">
      <c r="A56" s="14" t="s">
        <v>24</v>
      </c>
      <c r="B56" s="30">
        <v>34</v>
      </c>
      <c r="C56" s="31">
        <v>34</v>
      </c>
    </row>
    <row r="57" spans="1:3" ht="34.5" customHeight="1">
      <c r="A57" s="17" t="s">
        <v>10</v>
      </c>
      <c r="B57" s="32">
        <f>SUM(B55:B56)</f>
        <v>1988.83</v>
      </c>
      <c r="C57" s="33">
        <f>SUM(C55:C56)</f>
        <v>1629.92</v>
      </c>
    </row>
    <row r="58" spans="1:3" ht="34.5" customHeight="1">
      <c r="A58" s="14" t="s">
        <v>11</v>
      </c>
      <c r="B58" s="30">
        <f>'[1]Res. MINMINAS'!B14</f>
        <v>196.03</v>
      </c>
      <c r="C58" s="31">
        <f>'[1]Res. MINMINAS'!C14</f>
        <v>148.98</v>
      </c>
    </row>
    <row r="59" spans="1:3" ht="34.5" customHeight="1">
      <c r="A59" s="14" t="s">
        <v>12</v>
      </c>
      <c r="B59" s="30"/>
      <c r="C59" s="31"/>
    </row>
    <row r="60" spans="1:3" ht="34.5" customHeight="1">
      <c r="A60" s="17" t="s">
        <v>13</v>
      </c>
      <c r="B60" s="32">
        <f>SUM(B57:B59)</f>
        <v>2184.86</v>
      </c>
      <c r="C60" s="33">
        <f>SUM(C57:C59)</f>
        <v>1778.9</v>
      </c>
    </row>
    <row r="61" spans="1:3" ht="34.5" customHeight="1">
      <c r="A61" s="14" t="s">
        <v>14</v>
      </c>
      <c r="B61" s="30">
        <f>'[1]Res. MINMINAS'!B16</f>
        <v>297.27</v>
      </c>
      <c r="C61" s="31">
        <f>'[1]Res. MINMINAS'!C16</f>
        <v>255.65</v>
      </c>
    </row>
    <row r="62" spans="1:3" ht="34.5" customHeight="1">
      <c r="A62" s="14" t="s">
        <v>15</v>
      </c>
      <c r="B62" s="30">
        <f>ROUND((0.004*B60),2)</f>
        <v>8.74</v>
      </c>
      <c r="C62" s="31"/>
    </row>
    <row r="63" spans="1:3" ht="34.5" customHeight="1">
      <c r="A63" s="14" t="s">
        <v>16</v>
      </c>
      <c r="B63" s="30"/>
      <c r="C63" s="31"/>
    </row>
    <row r="64" spans="1:3" ht="34.5" customHeight="1" thickBot="1">
      <c r="A64" s="20" t="s">
        <v>17</v>
      </c>
      <c r="B64" s="34">
        <f>'[1]Res. MINMINAS'!B19</f>
        <v>804.2</v>
      </c>
      <c r="C64" s="35">
        <f>'[1]Res. MINMINAS'!C19</f>
        <v>157.03</v>
      </c>
    </row>
    <row r="65" ht="20.25">
      <c r="A65" s="23" t="s">
        <v>18</v>
      </c>
    </row>
    <row r="66" ht="20.25">
      <c r="A66" s="23" t="s">
        <v>19</v>
      </c>
    </row>
    <row r="67" ht="20.25">
      <c r="A67" s="23" t="s">
        <v>20</v>
      </c>
    </row>
    <row r="68" ht="20.25">
      <c r="A68" s="23"/>
    </row>
  </sheetData>
  <sheetProtection password="DFD7" sheet="1" objects="1" scenarios="1"/>
  <mergeCells count="7">
    <mergeCell ref="A53:A54"/>
    <mergeCell ref="C53:C54"/>
    <mergeCell ref="D2:F2"/>
    <mergeCell ref="A7:A8"/>
    <mergeCell ref="C7:C8"/>
    <mergeCell ref="A30:A31"/>
    <mergeCell ref="C30:C3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2" manualBreakCount="2">
    <brk id="23" max="2" man="1"/>
    <brk id="4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50" zoomScaleNormal="50" zoomScaleSheetLayoutView="40" zoomScalePageLayoutView="0" workbookViewId="0" topLeftCell="A1">
      <selection activeCell="F5" sqref="F5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5" ht="21.75" customHeight="1">
      <c r="A1" s="64" t="s">
        <v>0</v>
      </c>
      <c r="B1" s="64"/>
      <c r="C1" s="64"/>
      <c r="D1" s="64"/>
      <c r="E1" s="64"/>
    </row>
    <row r="2" spans="1:7" ht="21.75" customHeight="1">
      <c r="A2" s="65" t="s">
        <v>1</v>
      </c>
      <c r="B2" s="65"/>
      <c r="C2" s="65"/>
      <c r="D2" s="65"/>
      <c r="E2" s="65"/>
      <c r="F2" s="5"/>
      <c r="G2" s="5"/>
    </row>
    <row r="3" spans="1:7" ht="21.75" customHeight="1">
      <c r="A3" s="65" t="s">
        <v>65</v>
      </c>
      <c r="B3" s="65"/>
      <c r="C3" s="65"/>
      <c r="D3" s="65"/>
      <c r="E3" s="65"/>
      <c r="F3" s="5"/>
      <c r="G3" s="5"/>
    </row>
    <row r="4" spans="1:5" ht="21.75" customHeight="1">
      <c r="A4" s="66" t="s">
        <v>22</v>
      </c>
      <c r="B4" s="66"/>
      <c r="C4" s="66"/>
      <c r="D4" s="66"/>
      <c r="E4" s="66"/>
    </row>
    <row r="5" spans="1:4" ht="21.75" customHeight="1">
      <c r="A5" s="7"/>
      <c r="C5" s="7"/>
      <c r="D5" s="7"/>
    </row>
    <row r="6" spans="1:4" ht="21.75" customHeight="1" thickBot="1">
      <c r="A6" s="8" t="str">
        <f>'[5]Res. MINMINAS'!A6</f>
        <v>VIGENCIA:  0:00 horas  1 de OCTUBRE de  2004.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f>'[5]Res. MINMINAS'!B9</f>
        <v>2275.3</v>
      </c>
      <c r="D9" s="12">
        <f>'[5]Res. MINMINAS'!C9</f>
        <v>1833.95</v>
      </c>
      <c r="E9" s="13">
        <f>'[5]Res. MINMINAS'!D9</f>
        <v>3189.19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f>'[5]Res. MINMINAS'!B14</f>
        <v>203.54</v>
      </c>
      <c r="D13" s="15">
        <f>'[5]Res. MINMINAS'!C14</f>
        <v>162.83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f>'[5]Res. MINMINAS'!B16</f>
        <v>305.31</v>
      </c>
      <c r="D16" s="15">
        <f>'[5]Res. MINMINAS'!C16</f>
        <v>268.67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f>'[5]Res. MINMINAS'!B19</f>
        <v>908.87</v>
      </c>
      <c r="D19" s="21">
        <f>'[5]Res. MINMINAS'!C19</f>
        <v>177.54</v>
      </c>
      <c r="E19" s="22">
        <f>'[5]Res. MINMINAS'!D19</f>
        <v>1253.04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83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spans="3:4" ht="21.75" customHeight="1">
      <c r="C32" s="3"/>
      <c r="D32" s="3"/>
    </row>
    <row r="33" spans="1:5" ht="21.75" customHeight="1">
      <c r="A33" s="64" t="s">
        <v>0</v>
      </c>
      <c r="B33" s="64"/>
      <c r="C33" s="64"/>
      <c r="D33" s="64"/>
      <c r="E33" s="64"/>
    </row>
    <row r="34" spans="1:5" ht="21.75" customHeight="1">
      <c r="A34" s="65" t="s">
        <v>1</v>
      </c>
      <c r="B34" s="65"/>
      <c r="C34" s="65"/>
      <c r="D34" s="65"/>
      <c r="E34" s="65"/>
    </row>
    <row r="35" spans="1:5" ht="21.75" customHeight="1">
      <c r="A35" s="65" t="s">
        <v>63</v>
      </c>
      <c r="B35" s="65"/>
      <c r="C35" s="65"/>
      <c r="D35" s="65"/>
      <c r="E35" s="65"/>
    </row>
    <row r="36" spans="1:5" ht="21.75" customHeight="1">
      <c r="A36" s="66" t="s">
        <v>22</v>
      </c>
      <c r="B36" s="66"/>
      <c r="C36" s="66"/>
      <c r="D36" s="66"/>
      <c r="E36" s="66"/>
    </row>
    <row r="37" spans="1:4" ht="21.75" customHeight="1">
      <c r="A37" s="26"/>
      <c r="C37" s="25"/>
      <c r="D37" s="25"/>
    </row>
    <row r="38" spans="1:4" ht="21.75" customHeight="1" thickBot="1">
      <c r="A38" s="27" t="str">
        <f>'[5]Res. MINMINAS'!A6</f>
        <v>VIGENCIA:  0:00 horas  1 de OCTUBRE de  2004.</v>
      </c>
      <c r="C38" s="25"/>
      <c r="D38" s="25"/>
    </row>
    <row r="39" spans="1:5" ht="20.25">
      <c r="A39" s="37"/>
      <c r="B39" s="60" t="s">
        <v>23</v>
      </c>
      <c r="C39" s="9" t="s">
        <v>5</v>
      </c>
      <c r="D39" s="54" t="s">
        <v>6</v>
      </c>
      <c r="E39" s="9" t="s">
        <v>5</v>
      </c>
    </row>
    <row r="40" spans="1:5" ht="21" thickBot="1">
      <c r="A40" s="38"/>
      <c r="B40" s="62"/>
      <c r="C40" s="10" t="s">
        <v>7</v>
      </c>
      <c r="D40" s="63"/>
      <c r="E40" s="39" t="s">
        <v>30</v>
      </c>
    </row>
    <row r="41" spans="1:5" ht="30" customHeight="1">
      <c r="A41" s="40" t="s">
        <v>31</v>
      </c>
      <c r="B41" s="41" t="s">
        <v>32</v>
      </c>
      <c r="C41" s="28">
        <f>'[5]Res. MINMINAS'!B9</f>
        <v>2275.3</v>
      </c>
      <c r="D41" s="28">
        <f>'[5]Res. MINMINAS'!C9</f>
        <v>1833.95</v>
      </c>
      <c r="E41" s="29">
        <f>'[5]Res. MINMINAS'!D9</f>
        <v>3189.19</v>
      </c>
    </row>
    <row r="42" spans="1:5" ht="30" customHeight="1">
      <c r="A42" s="42" t="s">
        <v>33</v>
      </c>
      <c r="B42" s="43" t="s">
        <v>34</v>
      </c>
      <c r="C42" s="30"/>
      <c r="D42" s="31"/>
      <c r="E42" s="44"/>
    </row>
    <row r="43" spans="1:5" ht="30" customHeight="1">
      <c r="A43" s="42" t="s">
        <v>35</v>
      </c>
      <c r="B43" s="43" t="s">
        <v>36</v>
      </c>
      <c r="C43" s="30">
        <v>15.24</v>
      </c>
      <c r="D43" s="31">
        <v>15.24</v>
      </c>
      <c r="E43" s="31">
        <v>15.24</v>
      </c>
    </row>
    <row r="44" spans="1:5" ht="30" customHeight="1">
      <c r="A44" s="45" t="s">
        <v>37</v>
      </c>
      <c r="B44" s="46" t="s">
        <v>38</v>
      </c>
      <c r="C44" s="32"/>
      <c r="D44" s="33"/>
      <c r="E44" s="44"/>
    </row>
    <row r="45" spans="1:5" ht="30" customHeight="1">
      <c r="A45" s="42" t="s">
        <v>39</v>
      </c>
      <c r="B45" s="43" t="s">
        <v>66</v>
      </c>
      <c r="C45" s="30">
        <f>'[5]Res. MINMINAS'!B14</f>
        <v>203.54</v>
      </c>
      <c r="D45" s="30">
        <f>'[5]Res. MINMINAS'!C14</f>
        <v>162.83</v>
      </c>
      <c r="E45" s="44" t="s">
        <v>41</v>
      </c>
    </row>
    <row r="46" spans="1:5" ht="30" customHeight="1">
      <c r="A46" s="42" t="s">
        <v>42</v>
      </c>
      <c r="B46" s="43" t="s">
        <v>67</v>
      </c>
      <c r="C46" s="30"/>
      <c r="D46" s="31"/>
      <c r="E46" s="44"/>
    </row>
    <row r="47" spans="1:5" ht="30" customHeight="1">
      <c r="A47" s="45" t="s">
        <v>44</v>
      </c>
      <c r="B47" s="46" t="s">
        <v>45</v>
      </c>
      <c r="C47" s="32"/>
      <c r="D47" s="33"/>
      <c r="E47" s="44"/>
    </row>
    <row r="48" spans="1:5" ht="30" customHeight="1">
      <c r="A48" s="42" t="s">
        <v>46</v>
      </c>
      <c r="B48" s="43" t="s">
        <v>68</v>
      </c>
      <c r="C48" s="30">
        <f>'[5]Res. MINMINAS'!B16</f>
        <v>305.31</v>
      </c>
      <c r="D48" s="30">
        <f>'[5]Res. MINMINAS'!C16</f>
        <v>268.67</v>
      </c>
      <c r="E48" s="44" t="s">
        <v>41</v>
      </c>
    </row>
    <row r="49" spans="1:5" ht="30" customHeight="1">
      <c r="A49" s="42" t="s">
        <v>48</v>
      </c>
      <c r="B49" s="43" t="s">
        <v>49</v>
      </c>
      <c r="C49" s="30" t="s">
        <v>50</v>
      </c>
      <c r="D49" s="31"/>
      <c r="E49" s="44" t="s">
        <v>50</v>
      </c>
    </row>
    <row r="50" spans="1:5" ht="30" customHeight="1">
      <c r="A50" s="42" t="s">
        <v>51</v>
      </c>
      <c r="B50" s="43" t="s">
        <v>69</v>
      </c>
      <c r="C50" s="30"/>
      <c r="D50" s="31"/>
      <c r="E50" s="44"/>
    </row>
    <row r="51" spans="1:5" ht="30" customHeight="1" thickBot="1">
      <c r="A51" s="47" t="s">
        <v>53</v>
      </c>
      <c r="B51" s="48" t="s">
        <v>70</v>
      </c>
      <c r="C51" s="34">
        <f>'[5]Res. MINMINAS'!B19</f>
        <v>908.87</v>
      </c>
      <c r="D51" s="34">
        <f>'[5]Res. MINMINAS'!C19</f>
        <v>177.54</v>
      </c>
      <c r="E51" s="35">
        <f>'[5]Res. MINMINAS'!D19</f>
        <v>1253.04</v>
      </c>
    </row>
    <row r="52" ht="21.75" customHeight="1">
      <c r="A52" s="23" t="s">
        <v>18</v>
      </c>
    </row>
    <row r="53" ht="21.75" customHeight="1">
      <c r="A53" s="23" t="s">
        <v>19</v>
      </c>
    </row>
    <row r="54" ht="21.75" customHeight="1">
      <c r="A54" s="49" t="s">
        <v>55</v>
      </c>
    </row>
    <row r="55" ht="21.75" customHeight="1">
      <c r="A55" s="23" t="s">
        <v>56</v>
      </c>
    </row>
    <row r="56" ht="21.75" customHeight="1">
      <c r="A56" s="50" t="s">
        <v>57</v>
      </c>
    </row>
    <row r="57" ht="20.25">
      <c r="A57" s="23" t="s">
        <v>71</v>
      </c>
    </row>
    <row r="58" ht="20.25">
      <c r="A58" s="51" t="s">
        <v>83</v>
      </c>
    </row>
    <row r="59" ht="20.25">
      <c r="A59" s="50" t="s">
        <v>73</v>
      </c>
    </row>
    <row r="60" ht="20.25">
      <c r="A60" s="52" t="s">
        <v>74</v>
      </c>
    </row>
    <row r="61" ht="20.25">
      <c r="A61" s="52" t="s">
        <v>75</v>
      </c>
    </row>
    <row r="62" ht="20.25">
      <c r="A62" s="49" t="s">
        <v>61</v>
      </c>
    </row>
    <row r="63" ht="20.25">
      <c r="A63" s="49" t="s">
        <v>62</v>
      </c>
    </row>
  </sheetData>
  <sheetProtection password="DFD7" sheet="1" objects="1" scenarios="1"/>
  <mergeCells count="12">
    <mergeCell ref="B39:B40"/>
    <mergeCell ref="D39:D40"/>
    <mergeCell ref="A33:E33"/>
    <mergeCell ref="A34:E34"/>
    <mergeCell ref="A35:E35"/>
    <mergeCell ref="A36:E36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71" r:id="rId1"/>
  <rowBreaks count="1" manualBreakCount="1">
    <brk id="3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50" zoomScaleNormal="50" zoomScaleSheetLayoutView="40" zoomScalePageLayoutView="0" workbookViewId="0" topLeftCell="A1">
      <selection activeCell="D17" sqref="D17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5" ht="21.75" customHeight="1">
      <c r="A1" s="64" t="s">
        <v>0</v>
      </c>
      <c r="B1" s="64"/>
      <c r="C1" s="64"/>
      <c r="D1" s="64"/>
      <c r="E1" s="64"/>
    </row>
    <row r="2" spans="1:7" ht="21.75" customHeight="1">
      <c r="A2" s="65" t="s">
        <v>1</v>
      </c>
      <c r="B2" s="65"/>
      <c r="C2" s="65"/>
      <c r="D2" s="65"/>
      <c r="E2" s="65"/>
      <c r="F2" s="5"/>
      <c r="G2" s="5"/>
    </row>
    <row r="3" spans="1:7" ht="21.75" customHeight="1">
      <c r="A3" s="65" t="s">
        <v>65</v>
      </c>
      <c r="B3" s="65"/>
      <c r="C3" s="65"/>
      <c r="D3" s="65"/>
      <c r="E3" s="65"/>
      <c r="F3" s="5"/>
      <c r="G3" s="5"/>
    </row>
    <row r="4" spans="1:5" ht="21.75" customHeight="1">
      <c r="A4" s="66" t="s">
        <v>22</v>
      </c>
      <c r="B4" s="66"/>
      <c r="C4" s="66"/>
      <c r="D4" s="66"/>
      <c r="E4" s="66"/>
    </row>
    <row r="5" spans="1:4" ht="21.75" customHeight="1">
      <c r="A5" s="7"/>
      <c r="C5" s="7"/>
      <c r="D5" s="7"/>
    </row>
    <row r="6" spans="1:4" ht="21.75" customHeight="1" thickBot="1">
      <c r="A6" s="8" t="s">
        <v>84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2327.27</v>
      </c>
      <c r="D9" s="12">
        <v>1896.99</v>
      </c>
      <c r="E9" s="12">
        <v>3339.19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206.47</v>
      </c>
      <c r="D13" s="15">
        <v>165.18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309.7</v>
      </c>
      <c r="D16" s="15">
        <v>272.54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920.22</v>
      </c>
      <c r="D19" s="21">
        <v>179.59</v>
      </c>
      <c r="E19" s="21">
        <v>1267.22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85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spans="3:4" ht="21.75" customHeight="1">
      <c r="C32" s="3"/>
      <c r="D32" s="3"/>
    </row>
    <row r="33" spans="1:5" ht="21.75" customHeight="1">
      <c r="A33" s="64" t="s">
        <v>0</v>
      </c>
      <c r="B33" s="64"/>
      <c r="C33" s="64"/>
      <c r="D33" s="64"/>
      <c r="E33" s="64"/>
    </row>
    <row r="34" spans="1:5" ht="21.75" customHeight="1">
      <c r="A34" s="65" t="s">
        <v>1</v>
      </c>
      <c r="B34" s="65"/>
      <c r="C34" s="65"/>
      <c r="D34" s="65"/>
      <c r="E34" s="65"/>
    </row>
    <row r="35" spans="1:5" ht="21.75" customHeight="1">
      <c r="A35" s="65" t="s">
        <v>63</v>
      </c>
      <c r="B35" s="65"/>
      <c r="C35" s="65"/>
      <c r="D35" s="65"/>
      <c r="E35" s="65"/>
    </row>
    <row r="36" spans="1:5" ht="21.75" customHeight="1">
      <c r="A36" s="66" t="s">
        <v>22</v>
      </c>
      <c r="B36" s="66"/>
      <c r="C36" s="66"/>
      <c r="D36" s="66"/>
      <c r="E36" s="66"/>
    </row>
    <row r="37" spans="1:4" ht="21.75" customHeight="1">
      <c r="A37" s="26"/>
      <c r="C37" s="25"/>
      <c r="D37" s="25"/>
    </row>
    <row r="38" spans="1:4" ht="21.75" customHeight="1" thickBot="1">
      <c r="A38" s="27" t="s">
        <v>84</v>
      </c>
      <c r="C38" s="25"/>
      <c r="D38" s="25"/>
    </row>
    <row r="39" spans="1:5" ht="20.25">
      <c r="A39" s="37"/>
      <c r="B39" s="60" t="s">
        <v>23</v>
      </c>
      <c r="C39" s="9" t="s">
        <v>5</v>
      </c>
      <c r="D39" s="54" t="s">
        <v>6</v>
      </c>
      <c r="E39" s="9" t="s">
        <v>5</v>
      </c>
    </row>
    <row r="40" spans="1:5" ht="21" thickBot="1">
      <c r="A40" s="38"/>
      <c r="B40" s="62"/>
      <c r="C40" s="10" t="s">
        <v>7</v>
      </c>
      <c r="D40" s="63"/>
      <c r="E40" s="39" t="s">
        <v>30</v>
      </c>
    </row>
    <row r="41" spans="1:5" ht="30" customHeight="1">
      <c r="A41" s="40" t="s">
        <v>31</v>
      </c>
      <c r="B41" s="41" t="s">
        <v>32</v>
      </c>
      <c r="C41" s="28">
        <v>2327.27</v>
      </c>
      <c r="D41" s="28">
        <v>1896.99</v>
      </c>
      <c r="E41" s="28">
        <v>3339.19</v>
      </c>
    </row>
    <row r="42" spans="1:5" ht="30" customHeight="1">
      <c r="A42" s="42" t="s">
        <v>33</v>
      </c>
      <c r="B42" s="43" t="s">
        <v>34</v>
      </c>
      <c r="C42" s="30"/>
      <c r="D42" s="31"/>
      <c r="E42" s="44"/>
    </row>
    <row r="43" spans="1:5" ht="30" customHeight="1">
      <c r="A43" s="42" t="s">
        <v>35</v>
      </c>
      <c r="B43" s="43" t="s">
        <v>36</v>
      </c>
      <c r="C43" s="30">
        <v>15.24</v>
      </c>
      <c r="D43" s="31">
        <v>15.24</v>
      </c>
      <c r="E43" s="31">
        <v>15.24</v>
      </c>
    </row>
    <row r="44" spans="1:5" ht="30" customHeight="1">
      <c r="A44" s="45" t="s">
        <v>37</v>
      </c>
      <c r="B44" s="46" t="s">
        <v>38</v>
      </c>
      <c r="C44" s="32"/>
      <c r="D44" s="33"/>
      <c r="E44" s="44"/>
    </row>
    <row r="45" spans="1:5" ht="30" customHeight="1">
      <c r="A45" s="42" t="s">
        <v>39</v>
      </c>
      <c r="B45" s="43" t="s">
        <v>66</v>
      </c>
      <c r="C45" s="30">
        <v>206.47</v>
      </c>
      <c r="D45" s="30">
        <v>165.18</v>
      </c>
      <c r="E45" s="44" t="s">
        <v>41</v>
      </c>
    </row>
    <row r="46" spans="1:5" ht="30" customHeight="1">
      <c r="A46" s="42" t="s">
        <v>42</v>
      </c>
      <c r="B46" s="43" t="s">
        <v>67</v>
      </c>
      <c r="C46" s="30"/>
      <c r="D46" s="31"/>
      <c r="E46" s="44"/>
    </row>
    <row r="47" spans="1:5" ht="30" customHeight="1">
      <c r="A47" s="45" t="s">
        <v>44</v>
      </c>
      <c r="B47" s="46" t="s">
        <v>45</v>
      </c>
      <c r="C47" s="32"/>
      <c r="D47" s="33"/>
      <c r="E47" s="44"/>
    </row>
    <row r="48" spans="1:5" ht="30" customHeight="1">
      <c r="A48" s="42" t="s">
        <v>46</v>
      </c>
      <c r="B48" s="43" t="s">
        <v>68</v>
      </c>
      <c r="C48" s="30">
        <v>309.7</v>
      </c>
      <c r="D48" s="30">
        <v>272.54</v>
      </c>
      <c r="E48" s="44" t="s">
        <v>41</v>
      </c>
    </row>
    <row r="49" spans="1:5" ht="30" customHeight="1">
      <c r="A49" s="42" t="s">
        <v>48</v>
      </c>
      <c r="B49" s="43" t="s">
        <v>49</v>
      </c>
      <c r="C49" s="30" t="s">
        <v>50</v>
      </c>
      <c r="D49" s="31"/>
      <c r="E49" s="44" t="s">
        <v>50</v>
      </c>
    </row>
    <row r="50" spans="1:5" ht="30" customHeight="1">
      <c r="A50" s="42" t="s">
        <v>51</v>
      </c>
      <c r="B50" s="43" t="s">
        <v>69</v>
      </c>
      <c r="C50" s="30"/>
      <c r="D50" s="31"/>
      <c r="E50" s="44"/>
    </row>
    <row r="51" spans="1:5" ht="30" customHeight="1" thickBot="1">
      <c r="A51" s="47" t="s">
        <v>53</v>
      </c>
      <c r="B51" s="48" t="s">
        <v>70</v>
      </c>
      <c r="C51" s="34">
        <v>920.22</v>
      </c>
      <c r="D51" s="34">
        <v>179.59</v>
      </c>
      <c r="E51" s="34">
        <v>1267.22</v>
      </c>
    </row>
    <row r="52" ht="21.75" customHeight="1">
      <c r="A52" s="23" t="s">
        <v>18</v>
      </c>
    </row>
    <row r="53" ht="21.75" customHeight="1">
      <c r="A53" s="23" t="s">
        <v>19</v>
      </c>
    </row>
    <row r="54" ht="21.75" customHeight="1">
      <c r="A54" s="49" t="s">
        <v>55</v>
      </c>
    </row>
    <row r="55" ht="21.75" customHeight="1">
      <c r="A55" s="23" t="s">
        <v>56</v>
      </c>
    </row>
    <row r="56" ht="21.75" customHeight="1">
      <c r="A56" s="50" t="s">
        <v>57</v>
      </c>
    </row>
    <row r="57" ht="20.25">
      <c r="A57" s="23" t="s">
        <v>71</v>
      </c>
    </row>
    <row r="58" ht="20.25">
      <c r="A58" s="51" t="s">
        <v>85</v>
      </c>
    </row>
    <row r="59" ht="20.25">
      <c r="A59" s="50" t="s">
        <v>73</v>
      </c>
    </row>
    <row r="60" ht="20.25">
      <c r="A60" s="52" t="s">
        <v>74</v>
      </c>
    </row>
    <row r="61" ht="20.25">
      <c r="A61" s="52" t="s">
        <v>75</v>
      </c>
    </row>
    <row r="62" ht="20.25">
      <c r="A62" s="49" t="s">
        <v>61</v>
      </c>
    </row>
    <row r="63" ht="20.25">
      <c r="A63" s="49" t="s">
        <v>62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9:B40"/>
    <mergeCell ref="D39:D40"/>
    <mergeCell ref="A33:E33"/>
    <mergeCell ref="A34:E34"/>
    <mergeCell ref="A35:E35"/>
    <mergeCell ref="A36:E36"/>
  </mergeCells>
  <printOptions horizontalCentered="1" verticalCentered="1"/>
  <pageMargins left="0.75" right="0.75" top="1" bottom="1" header="0" footer="0"/>
  <pageSetup fitToHeight="3" horizontalDpi="600" verticalDpi="600" orientation="landscape" scale="61" r:id="rId1"/>
  <rowBreaks count="1" manualBreakCount="1">
    <brk id="3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50" zoomScaleNormal="50" zoomScaleSheetLayoutView="40" zoomScalePageLayoutView="0" workbookViewId="0" topLeftCell="A1">
      <selection activeCell="D7" sqref="D7:D8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5" ht="21.75" customHeight="1">
      <c r="A1" s="64" t="s">
        <v>0</v>
      </c>
      <c r="B1" s="64"/>
      <c r="C1" s="64"/>
      <c r="D1" s="64"/>
      <c r="E1" s="64"/>
    </row>
    <row r="2" spans="1:7" ht="21.75" customHeight="1">
      <c r="A2" s="65" t="s">
        <v>1</v>
      </c>
      <c r="B2" s="65"/>
      <c r="C2" s="65"/>
      <c r="D2" s="65"/>
      <c r="E2" s="65"/>
      <c r="F2" s="5"/>
      <c r="G2" s="5"/>
    </row>
    <row r="3" spans="1:7" ht="21.75" customHeight="1">
      <c r="A3" s="65" t="s">
        <v>65</v>
      </c>
      <c r="B3" s="65"/>
      <c r="C3" s="65"/>
      <c r="D3" s="65"/>
      <c r="E3" s="65"/>
      <c r="F3" s="5"/>
      <c r="G3" s="5"/>
    </row>
    <row r="4" spans="1:5" ht="21.75" customHeight="1">
      <c r="A4" s="66" t="s">
        <v>22</v>
      </c>
      <c r="B4" s="66"/>
      <c r="C4" s="66"/>
      <c r="D4" s="66"/>
      <c r="E4" s="66"/>
    </row>
    <row r="5" spans="1:4" ht="21.75" customHeight="1">
      <c r="A5" s="7"/>
      <c r="C5" s="7"/>
      <c r="D5" s="7"/>
    </row>
    <row r="6" spans="1:4" ht="21.75" customHeight="1" thickBot="1">
      <c r="A6" s="8" t="s">
        <v>86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2369.19</v>
      </c>
      <c r="D9" s="12">
        <v>1925.65</v>
      </c>
      <c r="E9" s="13">
        <v>3339.19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215.8</v>
      </c>
      <c r="D13" s="15">
        <v>194.22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317.35</v>
      </c>
      <c r="D16" s="15">
        <v>285.62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931.58</v>
      </c>
      <c r="D19" s="21">
        <v>181.74</v>
      </c>
      <c r="E19" s="22">
        <v>1282.29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87</v>
      </c>
    </row>
    <row r="26" ht="21.75" customHeight="1">
      <c r="A26" s="51" t="s">
        <v>88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spans="3:4" ht="21.75" customHeight="1">
      <c r="C32" s="3"/>
      <c r="D32" s="3"/>
    </row>
    <row r="33" spans="1:5" ht="21.75" customHeight="1">
      <c r="A33" s="64" t="s">
        <v>0</v>
      </c>
      <c r="B33" s="64"/>
      <c r="C33" s="64"/>
      <c r="D33" s="64"/>
      <c r="E33" s="64"/>
    </row>
    <row r="34" spans="1:5" ht="21.75" customHeight="1">
      <c r="A34" s="65" t="s">
        <v>1</v>
      </c>
      <c r="B34" s="65"/>
      <c r="C34" s="65"/>
      <c r="D34" s="65"/>
      <c r="E34" s="65"/>
    </row>
    <row r="35" spans="1:5" ht="21.75" customHeight="1">
      <c r="A35" s="65" t="s">
        <v>63</v>
      </c>
      <c r="B35" s="65"/>
      <c r="C35" s="65"/>
      <c r="D35" s="65"/>
      <c r="E35" s="65"/>
    </row>
    <row r="36" spans="1:5" ht="21.75" customHeight="1">
      <c r="A36" s="66" t="s">
        <v>22</v>
      </c>
      <c r="B36" s="66"/>
      <c r="C36" s="66"/>
      <c r="D36" s="66"/>
      <c r="E36" s="66"/>
    </row>
    <row r="37" spans="1:4" ht="21.75" customHeight="1">
      <c r="A37" s="26"/>
      <c r="C37" s="25"/>
      <c r="D37" s="25"/>
    </row>
    <row r="38" spans="1:4" ht="21.75" customHeight="1" thickBot="1">
      <c r="A38" s="27" t="s">
        <v>86</v>
      </c>
      <c r="C38" s="25"/>
      <c r="D38" s="25"/>
    </row>
    <row r="39" spans="1:5" ht="20.25">
      <c r="A39" s="37"/>
      <c r="B39" s="60" t="s">
        <v>23</v>
      </c>
      <c r="C39" s="9" t="s">
        <v>5</v>
      </c>
      <c r="D39" s="54" t="s">
        <v>6</v>
      </c>
      <c r="E39" s="9" t="s">
        <v>5</v>
      </c>
    </row>
    <row r="40" spans="1:5" ht="21" thickBot="1">
      <c r="A40" s="38"/>
      <c r="B40" s="62"/>
      <c r="C40" s="10" t="s">
        <v>7</v>
      </c>
      <c r="D40" s="63"/>
      <c r="E40" s="39" t="s">
        <v>30</v>
      </c>
    </row>
    <row r="41" spans="1:5" ht="30" customHeight="1">
      <c r="A41" s="40" t="s">
        <v>31</v>
      </c>
      <c r="B41" s="41" t="s">
        <v>32</v>
      </c>
      <c r="C41" s="28">
        <v>2369.19</v>
      </c>
      <c r="D41" s="28">
        <v>1925.65</v>
      </c>
      <c r="E41" s="28">
        <v>3339.19</v>
      </c>
    </row>
    <row r="42" spans="1:5" ht="30" customHeight="1">
      <c r="A42" s="42" t="s">
        <v>33</v>
      </c>
      <c r="B42" s="43" t="s">
        <v>34</v>
      </c>
      <c r="C42" s="30"/>
      <c r="D42" s="31"/>
      <c r="E42" s="44"/>
    </row>
    <row r="43" spans="1:5" ht="30" customHeight="1">
      <c r="A43" s="42" t="s">
        <v>35</v>
      </c>
      <c r="B43" s="43" t="s">
        <v>36</v>
      </c>
      <c r="C43" s="30">
        <v>15.24</v>
      </c>
      <c r="D43" s="31">
        <v>15.24</v>
      </c>
      <c r="E43" s="31">
        <v>15.24</v>
      </c>
    </row>
    <row r="44" spans="1:5" ht="30" customHeight="1">
      <c r="A44" s="45" t="s">
        <v>37</v>
      </c>
      <c r="B44" s="46" t="s">
        <v>38</v>
      </c>
      <c r="C44" s="32"/>
      <c r="D44" s="33"/>
      <c r="E44" s="44"/>
    </row>
    <row r="45" spans="1:5" ht="30" customHeight="1">
      <c r="A45" s="42" t="s">
        <v>39</v>
      </c>
      <c r="B45" s="43" t="s">
        <v>66</v>
      </c>
      <c r="C45" s="30">
        <v>215.8</v>
      </c>
      <c r="D45" s="30">
        <v>194.22</v>
      </c>
      <c r="E45" s="44" t="s">
        <v>41</v>
      </c>
    </row>
    <row r="46" spans="1:5" ht="30" customHeight="1">
      <c r="A46" s="42" t="s">
        <v>42</v>
      </c>
      <c r="B46" s="43" t="s">
        <v>67</v>
      </c>
      <c r="C46" s="30"/>
      <c r="D46" s="31"/>
      <c r="E46" s="44"/>
    </row>
    <row r="47" spans="1:5" ht="30" customHeight="1">
      <c r="A47" s="45" t="s">
        <v>44</v>
      </c>
      <c r="B47" s="46" t="s">
        <v>45</v>
      </c>
      <c r="C47" s="32"/>
      <c r="D47" s="33"/>
      <c r="E47" s="44"/>
    </row>
    <row r="48" spans="1:5" ht="30" customHeight="1">
      <c r="A48" s="42" t="s">
        <v>46</v>
      </c>
      <c r="B48" s="43" t="s">
        <v>68</v>
      </c>
      <c r="C48" s="30">
        <v>317.35</v>
      </c>
      <c r="D48" s="30">
        <v>285.62</v>
      </c>
      <c r="E48" s="44" t="s">
        <v>41</v>
      </c>
    </row>
    <row r="49" spans="1:5" ht="30" customHeight="1">
      <c r="A49" s="42" t="s">
        <v>48</v>
      </c>
      <c r="B49" s="43" t="s">
        <v>49</v>
      </c>
      <c r="C49" s="30" t="s">
        <v>50</v>
      </c>
      <c r="D49" s="31"/>
      <c r="E49" s="44" t="s">
        <v>50</v>
      </c>
    </row>
    <row r="50" spans="1:5" ht="30" customHeight="1">
      <c r="A50" s="42" t="s">
        <v>51</v>
      </c>
      <c r="B50" s="43" t="s">
        <v>69</v>
      </c>
      <c r="C50" s="30"/>
      <c r="D50" s="31"/>
      <c r="E50" s="44"/>
    </row>
    <row r="51" spans="1:5" ht="30" customHeight="1" thickBot="1">
      <c r="A51" s="47" t="s">
        <v>53</v>
      </c>
      <c r="B51" s="48" t="s">
        <v>70</v>
      </c>
      <c r="C51" s="34">
        <v>931.58</v>
      </c>
      <c r="D51" s="34">
        <v>181.74</v>
      </c>
      <c r="E51" s="34">
        <v>1282.29</v>
      </c>
    </row>
    <row r="52" ht="21.75" customHeight="1">
      <c r="A52" s="23" t="s">
        <v>18</v>
      </c>
    </row>
    <row r="53" ht="21.75" customHeight="1">
      <c r="A53" s="23" t="s">
        <v>19</v>
      </c>
    </row>
    <row r="54" ht="21.75" customHeight="1">
      <c r="A54" s="49" t="s">
        <v>55</v>
      </c>
    </row>
    <row r="55" ht="21.75" customHeight="1">
      <c r="A55" s="23" t="s">
        <v>56</v>
      </c>
    </row>
    <row r="56" ht="21.75" customHeight="1">
      <c r="A56" s="50" t="s">
        <v>57</v>
      </c>
    </row>
    <row r="57" ht="20.25">
      <c r="A57" s="23" t="s">
        <v>87</v>
      </c>
    </row>
    <row r="58" ht="20.25">
      <c r="A58" s="51" t="s">
        <v>88</v>
      </c>
    </row>
    <row r="59" ht="20.25">
      <c r="A59" s="50" t="s">
        <v>73</v>
      </c>
    </row>
    <row r="60" ht="20.25">
      <c r="A60" s="52" t="s">
        <v>74</v>
      </c>
    </row>
    <row r="61" ht="20.25">
      <c r="A61" s="52" t="s">
        <v>75</v>
      </c>
    </row>
    <row r="62" ht="20.25">
      <c r="A62" s="49" t="s">
        <v>61</v>
      </c>
    </row>
    <row r="63" ht="20.25">
      <c r="A63" s="49" t="s">
        <v>62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9:B40"/>
    <mergeCell ref="D39:D40"/>
    <mergeCell ref="A33:E33"/>
    <mergeCell ref="A34:E34"/>
    <mergeCell ref="A35:E35"/>
    <mergeCell ref="A36:E36"/>
  </mergeCells>
  <printOptions horizontalCentered="1" verticalCentered="1"/>
  <pageMargins left="0.75" right="0.75" top="1" bottom="1" header="0" footer="0"/>
  <pageSetup fitToHeight="3" horizontalDpi="600" verticalDpi="600" orientation="landscape" scale="61" r:id="rId1"/>
  <rowBreaks count="1" manualBreakCount="1">
    <brk id="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="50" zoomScaleNormal="50" zoomScalePageLayoutView="0" workbookViewId="0" topLeftCell="A1">
      <selection activeCell="B16" sqref="B16"/>
    </sheetView>
  </sheetViews>
  <sheetFormatPr defaultColWidth="11.421875" defaultRowHeight="12.75"/>
  <cols>
    <col min="1" max="1" width="79.140625" style="3" customWidth="1"/>
    <col min="2" max="2" width="31.28125" style="24" customWidth="1"/>
    <col min="3" max="3" width="29.28125" style="24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6" ht="20.25">
      <c r="A2" s="4" t="s">
        <v>1</v>
      </c>
      <c r="B2" s="2"/>
      <c r="C2" s="2"/>
      <c r="D2" s="57"/>
      <c r="E2" s="57"/>
      <c r="F2" s="57"/>
    </row>
    <row r="3" spans="1:6" ht="20.25">
      <c r="A3" s="4" t="s">
        <v>2</v>
      </c>
      <c r="B3" s="4"/>
      <c r="C3" s="4"/>
      <c r="D3" s="5"/>
      <c r="E3" s="5"/>
      <c r="F3" s="5"/>
    </row>
    <row r="4" spans="1:3" ht="20.25">
      <c r="A4" s="6" t="s">
        <v>3</v>
      </c>
      <c r="B4" s="4"/>
      <c r="C4" s="4"/>
    </row>
    <row r="5" spans="1:3" ht="20.25">
      <c r="A5" s="7"/>
      <c r="B5" s="7"/>
      <c r="C5" s="7"/>
    </row>
    <row r="6" spans="1:3" ht="21" thickBot="1">
      <c r="A6" s="27" t="s">
        <v>28</v>
      </c>
      <c r="B6" s="7"/>
      <c r="C6" s="7"/>
    </row>
    <row r="7" spans="1:3" ht="20.25">
      <c r="A7" s="54" t="s">
        <v>4</v>
      </c>
      <c r="B7" s="9" t="s">
        <v>5</v>
      </c>
      <c r="C7" s="54" t="s">
        <v>6</v>
      </c>
    </row>
    <row r="8" spans="1:3" ht="21" thickBot="1">
      <c r="A8" s="58"/>
      <c r="B8" s="10" t="s">
        <v>7</v>
      </c>
      <c r="C8" s="59"/>
    </row>
    <row r="9" spans="1:3" ht="35.25" customHeight="1">
      <c r="A9" s="11" t="s">
        <v>8</v>
      </c>
      <c r="B9" s="12">
        <f>'[2]Res. MINMINAS'!B9</f>
        <v>1971.38</v>
      </c>
      <c r="C9" s="13">
        <f>'[2]Res. MINMINAS'!C9</f>
        <v>1604.58</v>
      </c>
    </row>
    <row r="10" spans="1:3" ht="35.25" customHeight="1">
      <c r="A10" s="14" t="s">
        <v>9</v>
      </c>
      <c r="B10" s="15">
        <v>267.26</v>
      </c>
      <c r="C10" s="16">
        <f>+B10</f>
        <v>267.26</v>
      </c>
    </row>
    <row r="11" spans="1:3" ht="35.25" customHeight="1">
      <c r="A11" s="17" t="s">
        <v>10</v>
      </c>
      <c r="B11" s="18">
        <f>SUM(B9:B10)</f>
        <v>2238.6400000000003</v>
      </c>
      <c r="C11" s="19">
        <f>SUM(C9:C10)</f>
        <v>1871.84</v>
      </c>
    </row>
    <row r="12" spans="1:3" ht="35.25" customHeight="1">
      <c r="A12" s="14" t="s">
        <v>11</v>
      </c>
      <c r="B12" s="15">
        <f>'[2]Res. MINMINAS'!B14</f>
        <v>201.03</v>
      </c>
      <c r="C12" s="16">
        <f>'[2]Res. MINMINAS'!C14</f>
        <v>152.78</v>
      </c>
    </row>
    <row r="13" spans="1:3" ht="35.25" customHeight="1">
      <c r="A13" s="14" t="s">
        <v>12</v>
      </c>
      <c r="B13" s="15">
        <v>330</v>
      </c>
      <c r="C13" s="16">
        <v>330</v>
      </c>
    </row>
    <row r="14" spans="1:3" ht="35.25" customHeight="1">
      <c r="A14" s="17" t="s">
        <v>13</v>
      </c>
      <c r="B14" s="18">
        <f>SUM(B11:B13)</f>
        <v>2769.6700000000005</v>
      </c>
      <c r="C14" s="19">
        <f>SUM(C11:C13)</f>
        <v>2354.62</v>
      </c>
    </row>
    <row r="15" spans="1:3" ht="35.25" customHeight="1">
      <c r="A15" s="14" t="s">
        <v>14</v>
      </c>
      <c r="B15" s="15">
        <f>'[2]Res. MINMINAS'!B16</f>
        <v>304.77</v>
      </c>
      <c r="C15" s="16">
        <f>'[2]Res. MINMINAS'!C16</f>
        <v>262.1</v>
      </c>
    </row>
    <row r="16" spans="1:3" ht="35.25" customHeight="1">
      <c r="A16" s="14" t="s">
        <v>15</v>
      </c>
      <c r="B16" s="15">
        <f>ROUND((0.004*B14),2)</f>
        <v>11.08</v>
      </c>
      <c r="C16" s="16"/>
    </row>
    <row r="17" spans="1:3" ht="32.25" customHeight="1">
      <c r="A17" s="14" t="s">
        <v>16</v>
      </c>
      <c r="B17" s="15"/>
      <c r="C17" s="16"/>
    </row>
    <row r="18" spans="1:3" ht="35.25" customHeight="1" thickBot="1">
      <c r="A18" s="20" t="s">
        <v>17</v>
      </c>
      <c r="B18" s="21">
        <f>'[2]Res. MINMINAS'!B19</f>
        <v>814.09</v>
      </c>
      <c r="C18" s="22">
        <f>'[2]Res. MINMINAS'!C19</f>
        <v>159.53</v>
      </c>
    </row>
    <row r="19" ht="20.25">
      <c r="A19" s="23" t="s">
        <v>18</v>
      </c>
    </row>
    <row r="20" ht="20.25">
      <c r="A20" s="23" t="s">
        <v>19</v>
      </c>
    </row>
    <row r="21" ht="20.25">
      <c r="A21" s="23" t="s">
        <v>20</v>
      </c>
    </row>
    <row r="22" ht="20.25">
      <c r="A22" s="23"/>
    </row>
    <row r="23" spans="2:3" ht="20.25">
      <c r="B23" s="3"/>
      <c r="C23" s="3"/>
    </row>
    <row r="24" spans="1:3" ht="20.25">
      <c r="A24" s="1" t="s">
        <v>0</v>
      </c>
      <c r="B24" s="25"/>
      <c r="C24" s="25"/>
    </row>
    <row r="25" spans="1:3" ht="20.25">
      <c r="A25" s="1" t="s">
        <v>2</v>
      </c>
      <c r="B25" s="1"/>
      <c r="C25" s="1"/>
    </row>
    <row r="26" spans="1:3" ht="20.25">
      <c r="A26" s="1" t="s">
        <v>21</v>
      </c>
      <c r="B26" s="1"/>
      <c r="C26" s="1"/>
    </row>
    <row r="27" spans="1:3" ht="20.25">
      <c r="A27" s="6" t="s">
        <v>22</v>
      </c>
      <c r="B27" s="25"/>
      <c r="C27" s="25"/>
    </row>
    <row r="28" spans="1:3" ht="20.25">
      <c r="A28" s="26"/>
      <c r="B28" s="25"/>
      <c r="C28" s="25"/>
    </row>
    <row r="29" spans="1:3" ht="21" thickBot="1">
      <c r="A29" s="27" t="str">
        <f>+A6</f>
        <v>VIGENCIA:  0:00 horas  1 de FEBRERO de  2004.</v>
      </c>
      <c r="B29" s="25"/>
      <c r="C29" s="25"/>
    </row>
    <row r="30" spans="1:3" ht="20.25">
      <c r="A30" s="54" t="s">
        <v>23</v>
      </c>
      <c r="B30" s="9" t="s">
        <v>5</v>
      </c>
      <c r="C30" s="54" t="s">
        <v>6</v>
      </c>
    </row>
    <row r="31" spans="1:3" ht="21" thickBot="1">
      <c r="A31" s="55"/>
      <c r="B31" s="10" t="s">
        <v>7</v>
      </c>
      <c r="C31" s="56"/>
    </row>
    <row r="32" spans="1:3" ht="35.25" customHeight="1">
      <c r="A32" s="11" t="s">
        <v>8</v>
      </c>
      <c r="B32" s="28">
        <f>'[2]Res. MINMINAS'!B9</f>
        <v>1971.38</v>
      </c>
      <c r="C32" s="29">
        <f>'[2]Res. MINMINAS'!C9</f>
        <v>1604.58</v>
      </c>
    </row>
    <row r="33" spans="1:3" ht="35.25" customHeight="1">
      <c r="A33" s="14" t="s">
        <v>24</v>
      </c>
      <c r="B33" s="30">
        <v>34</v>
      </c>
      <c r="C33" s="31">
        <v>34</v>
      </c>
    </row>
    <row r="34" spans="1:3" ht="35.25" customHeight="1">
      <c r="A34" s="17" t="s">
        <v>10</v>
      </c>
      <c r="B34" s="32">
        <f>SUM(B32:B33)</f>
        <v>2005.38</v>
      </c>
      <c r="C34" s="33">
        <f>SUM(C32:C33)</f>
        <v>1638.58</v>
      </c>
    </row>
    <row r="35" spans="1:3" ht="35.25" customHeight="1">
      <c r="A35" s="14" t="s">
        <v>11</v>
      </c>
      <c r="B35" s="30">
        <f>'[2]Res. MINMINAS'!B14</f>
        <v>201.03</v>
      </c>
      <c r="C35" s="31">
        <f>'[2]Res. MINMINAS'!C14</f>
        <v>152.78</v>
      </c>
    </row>
    <row r="36" spans="1:3" ht="35.25" customHeight="1">
      <c r="A36" s="14" t="s">
        <v>12</v>
      </c>
      <c r="B36" s="30">
        <v>90</v>
      </c>
      <c r="C36" s="31">
        <v>90</v>
      </c>
    </row>
    <row r="37" spans="1:3" ht="35.25" customHeight="1">
      <c r="A37" s="17" t="s">
        <v>13</v>
      </c>
      <c r="B37" s="32">
        <f>SUM(B34:B36)</f>
        <v>2296.4100000000003</v>
      </c>
      <c r="C37" s="33">
        <f>SUM(C34:C36)</f>
        <v>1881.36</v>
      </c>
    </row>
    <row r="38" spans="1:3" ht="35.25" customHeight="1">
      <c r="A38" s="14" t="s">
        <v>14</v>
      </c>
      <c r="B38" s="30">
        <f>'[2]Res. MINMINAS'!B16</f>
        <v>304.77</v>
      </c>
      <c r="C38" s="31">
        <f>'[2]Res. MINMINAS'!C16</f>
        <v>262.1</v>
      </c>
    </row>
    <row r="39" spans="1:3" ht="35.25" customHeight="1">
      <c r="A39" s="14" t="s">
        <v>15</v>
      </c>
      <c r="B39" s="30">
        <f>ROUND((0.004*B37),2)</f>
        <v>9.19</v>
      </c>
      <c r="C39" s="31"/>
    </row>
    <row r="40" spans="1:3" ht="35.25" customHeight="1">
      <c r="A40" s="14" t="s">
        <v>16</v>
      </c>
      <c r="B40" s="30"/>
      <c r="C40" s="31"/>
    </row>
    <row r="41" spans="1:3" ht="35.25" customHeight="1" thickBot="1">
      <c r="A41" s="20" t="s">
        <v>17</v>
      </c>
      <c r="B41" s="34">
        <f>'[2]Res. MINMINAS'!B19</f>
        <v>814.09</v>
      </c>
      <c r="C41" s="35">
        <f>'[2]Res. MINMINAS'!C19</f>
        <v>159.53</v>
      </c>
    </row>
    <row r="42" ht="20.25">
      <c r="A42" s="23" t="s">
        <v>18</v>
      </c>
    </row>
    <row r="43" ht="20.25">
      <c r="A43" s="23" t="s">
        <v>19</v>
      </c>
    </row>
    <row r="44" ht="20.25">
      <c r="A44" s="23" t="s">
        <v>20</v>
      </c>
    </row>
    <row r="45" ht="20.25">
      <c r="A45" s="23"/>
    </row>
    <row r="46" ht="20.25">
      <c r="A46" s="23"/>
    </row>
    <row r="47" spans="1:3" ht="20.25">
      <c r="A47" s="1" t="s">
        <v>0</v>
      </c>
      <c r="B47" s="25"/>
      <c r="C47" s="25"/>
    </row>
    <row r="48" spans="1:3" ht="20.25">
      <c r="A48" s="1" t="s">
        <v>25</v>
      </c>
      <c r="B48" s="1"/>
      <c r="C48" s="1"/>
    </row>
    <row r="49" spans="1:3" ht="20.25">
      <c r="A49" s="1" t="s">
        <v>26</v>
      </c>
      <c r="B49" s="1"/>
      <c r="C49" s="1"/>
    </row>
    <row r="50" spans="1:3" ht="20.25">
      <c r="A50" s="6" t="s">
        <v>27</v>
      </c>
      <c r="B50" s="36"/>
      <c r="C50" s="36"/>
    </row>
    <row r="51" spans="1:3" ht="20.25">
      <c r="A51" s="26"/>
      <c r="B51" s="25"/>
      <c r="C51" s="25"/>
    </row>
    <row r="52" spans="1:3" ht="21" thickBot="1">
      <c r="A52" s="27" t="str">
        <f>+A29</f>
        <v>VIGENCIA:  0:00 horas  1 de FEBRERO de  2004.</v>
      </c>
      <c r="B52" s="25"/>
      <c r="C52" s="25"/>
    </row>
    <row r="53" spans="1:3" ht="20.25">
      <c r="A53" s="54" t="s">
        <v>23</v>
      </c>
      <c r="B53" s="9" t="s">
        <v>5</v>
      </c>
      <c r="C53" s="54" t="s">
        <v>6</v>
      </c>
    </row>
    <row r="54" spans="1:3" ht="21" thickBot="1">
      <c r="A54" s="55"/>
      <c r="B54" s="10" t="s">
        <v>7</v>
      </c>
      <c r="C54" s="56"/>
    </row>
    <row r="55" spans="1:3" ht="34.5" customHeight="1">
      <c r="A55" s="11" t="s">
        <v>8</v>
      </c>
      <c r="B55" s="28">
        <f>'[2]Res. MINMINAS'!B9</f>
        <v>1971.38</v>
      </c>
      <c r="C55" s="29">
        <f>'[2]Res. MINMINAS'!C9</f>
        <v>1604.58</v>
      </c>
    </row>
    <row r="56" spans="1:3" ht="34.5" customHeight="1">
      <c r="A56" s="14" t="s">
        <v>24</v>
      </c>
      <c r="B56" s="30">
        <v>34</v>
      </c>
      <c r="C56" s="31">
        <v>34</v>
      </c>
    </row>
    <row r="57" spans="1:3" ht="34.5" customHeight="1">
      <c r="A57" s="17" t="s">
        <v>10</v>
      </c>
      <c r="B57" s="32">
        <f>SUM(B55:B56)</f>
        <v>2005.38</v>
      </c>
      <c r="C57" s="33">
        <f>SUM(C55:C56)</f>
        <v>1638.58</v>
      </c>
    </row>
    <row r="58" spans="1:3" ht="34.5" customHeight="1">
      <c r="A58" s="14" t="s">
        <v>11</v>
      </c>
      <c r="B58" s="30">
        <f>'[2]Res. MINMINAS'!B14</f>
        <v>201.03</v>
      </c>
      <c r="C58" s="31">
        <f>'[2]Res. MINMINAS'!C14</f>
        <v>152.78</v>
      </c>
    </row>
    <row r="59" spans="1:3" ht="34.5" customHeight="1">
      <c r="A59" s="14" t="s">
        <v>12</v>
      </c>
      <c r="B59" s="30"/>
      <c r="C59" s="31"/>
    </row>
    <row r="60" spans="1:3" ht="34.5" customHeight="1">
      <c r="A60" s="17" t="s">
        <v>13</v>
      </c>
      <c r="B60" s="32">
        <f>SUM(B57:B59)</f>
        <v>2206.4100000000003</v>
      </c>
      <c r="C60" s="33">
        <f>SUM(C57:C59)</f>
        <v>1791.36</v>
      </c>
    </row>
    <row r="61" spans="1:3" ht="34.5" customHeight="1">
      <c r="A61" s="14" t="s">
        <v>14</v>
      </c>
      <c r="B61" s="30">
        <f>'[2]Res. MINMINAS'!B16</f>
        <v>304.77</v>
      </c>
      <c r="C61" s="31">
        <f>'[2]Res. MINMINAS'!C16</f>
        <v>262.1</v>
      </c>
    </row>
    <row r="62" spans="1:3" ht="34.5" customHeight="1">
      <c r="A62" s="14" t="s">
        <v>15</v>
      </c>
      <c r="B62" s="30">
        <f>ROUND((0.004*B60),2)</f>
        <v>8.83</v>
      </c>
      <c r="C62" s="31"/>
    </row>
    <row r="63" spans="1:3" ht="34.5" customHeight="1">
      <c r="A63" s="14" t="s">
        <v>16</v>
      </c>
      <c r="B63" s="30"/>
      <c r="C63" s="31"/>
    </row>
    <row r="64" spans="1:3" ht="34.5" customHeight="1" thickBot="1">
      <c r="A64" s="20" t="s">
        <v>17</v>
      </c>
      <c r="B64" s="34">
        <f>'[2]Res. MINMINAS'!B19</f>
        <v>814.09</v>
      </c>
      <c r="C64" s="35">
        <f>'[2]Res. MINMINAS'!C19</f>
        <v>159.53</v>
      </c>
    </row>
    <row r="65" ht="20.25">
      <c r="A65" s="23" t="s">
        <v>18</v>
      </c>
    </row>
    <row r="66" ht="20.25">
      <c r="A66" s="23" t="s">
        <v>19</v>
      </c>
    </row>
    <row r="67" ht="20.25">
      <c r="A67" s="23" t="s">
        <v>20</v>
      </c>
    </row>
    <row r="68" ht="20.25">
      <c r="A68" s="23"/>
    </row>
  </sheetData>
  <sheetProtection password="DFD7" sheet="1" objects="1" scenarios="1"/>
  <mergeCells count="7">
    <mergeCell ref="A53:A54"/>
    <mergeCell ref="C53:C54"/>
    <mergeCell ref="D2:F2"/>
    <mergeCell ref="A7:A8"/>
    <mergeCell ref="C7:C8"/>
    <mergeCell ref="A30:A31"/>
    <mergeCell ref="C30:C3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2" manualBreakCount="2">
    <brk id="23" max="2" man="1"/>
    <brk id="4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="50" zoomScaleNormal="50" zoomScalePageLayoutView="0" workbookViewId="0" topLeftCell="A47">
      <selection activeCell="B62" sqref="B62"/>
    </sheetView>
  </sheetViews>
  <sheetFormatPr defaultColWidth="11.421875" defaultRowHeight="12.75"/>
  <cols>
    <col min="1" max="1" width="79.140625" style="3" customWidth="1"/>
    <col min="2" max="2" width="31.28125" style="24" customWidth="1"/>
    <col min="3" max="3" width="29.28125" style="24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6" ht="20.25">
      <c r="A2" s="4" t="s">
        <v>1</v>
      </c>
      <c r="B2" s="2"/>
      <c r="C2" s="2"/>
      <c r="D2" s="57"/>
      <c r="E2" s="57"/>
      <c r="F2" s="57"/>
    </row>
    <row r="3" spans="1:6" ht="20.25">
      <c r="A3" s="4" t="s">
        <v>2</v>
      </c>
      <c r="B3" s="4"/>
      <c r="C3" s="4"/>
      <c r="D3" s="5"/>
      <c r="E3" s="5"/>
      <c r="F3" s="5"/>
    </row>
    <row r="4" spans="1:3" ht="20.25">
      <c r="A4" s="6" t="s">
        <v>3</v>
      </c>
      <c r="B4" s="4"/>
      <c r="C4" s="4"/>
    </row>
    <row r="5" spans="1:3" ht="20.25">
      <c r="A5" s="7"/>
      <c r="B5" s="7"/>
      <c r="C5" s="7"/>
    </row>
    <row r="6" spans="1:3" ht="21" thickBot="1">
      <c r="A6" s="8" t="str">
        <f>+'[3]AMAZONAS'!A6</f>
        <v>VIGENCIA:  0:00 horas  1 de MARZO de  2004.</v>
      </c>
      <c r="B6" s="7"/>
      <c r="C6" s="7"/>
    </row>
    <row r="7" spans="1:3" ht="20.25">
      <c r="A7" s="54" t="s">
        <v>4</v>
      </c>
      <c r="B7" s="9" t="s">
        <v>5</v>
      </c>
      <c r="C7" s="54" t="s">
        <v>6</v>
      </c>
    </row>
    <row r="8" spans="1:3" ht="21" thickBot="1">
      <c r="A8" s="58"/>
      <c r="B8" s="10" t="s">
        <v>7</v>
      </c>
      <c r="C8" s="59"/>
    </row>
    <row r="9" spans="1:3" ht="35.25" customHeight="1">
      <c r="A9" s="11" t="s">
        <v>8</v>
      </c>
      <c r="B9" s="12">
        <f>'[3]Res. MINMINAS'!B9</f>
        <v>2005.51</v>
      </c>
      <c r="C9" s="13">
        <f>'[3]Res. MINMINAS'!C9</f>
        <v>1622.99</v>
      </c>
    </row>
    <row r="10" spans="1:3" ht="35.25" customHeight="1">
      <c r="A10" s="14" t="s">
        <v>9</v>
      </c>
      <c r="B10" s="15">
        <v>267.26</v>
      </c>
      <c r="C10" s="16">
        <f>+B10</f>
        <v>267.26</v>
      </c>
    </row>
    <row r="11" spans="1:3" ht="35.25" customHeight="1">
      <c r="A11" s="17" t="s">
        <v>10</v>
      </c>
      <c r="B11" s="18">
        <f>SUM(B9:B10)</f>
        <v>2272.77</v>
      </c>
      <c r="C11" s="19">
        <f>SUM(C9:C10)</f>
        <v>1890.25</v>
      </c>
    </row>
    <row r="12" spans="1:3" ht="35.25" customHeight="1">
      <c r="A12" s="14" t="s">
        <v>11</v>
      </c>
      <c r="B12" s="15">
        <f>'[3]Res. MINMINAS'!B14</f>
        <v>206.03</v>
      </c>
      <c r="C12" s="16">
        <f>'[3]Res. MINMINAS'!C14</f>
        <v>156.58</v>
      </c>
    </row>
    <row r="13" spans="1:3" ht="35.25" customHeight="1">
      <c r="A13" s="14" t="s">
        <v>12</v>
      </c>
      <c r="B13" s="15">
        <v>330</v>
      </c>
      <c r="C13" s="16">
        <v>330</v>
      </c>
    </row>
    <row r="14" spans="1:3" ht="35.25" customHeight="1">
      <c r="A14" s="17" t="s">
        <v>13</v>
      </c>
      <c r="B14" s="18">
        <f>SUM(B11:B13)</f>
        <v>2808.8</v>
      </c>
      <c r="C14" s="19">
        <f>SUM(C11:C13)</f>
        <v>2376.83</v>
      </c>
    </row>
    <row r="15" spans="1:3" ht="35.25" customHeight="1">
      <c r="A15" s="14" t="s">
        <v>14</v>
      </c>
      <c r="B15" s="15">
        <f>'[3]Res. MINMINAS'!B16</f>
        <v>312.27</v>
      </c>
      <c r="C15" s="16">
        <f>'[3]Res. MINMINAS'!C16</f>
        <v>268.55</v>
      </c>
    </row>
    <row r="16" spans="1:3" ht="35.25" customHeight="1">
      <c r="A16" s="14" t="s">
        <v>15</v>
      </c>
      <c r="B16" s="15">
        <f>ROUND((0.004*B14),2)</f>
        <v>11.24</v>
      </c>
      <c r="C16" s="16"/>
    </row>
    <row r="17" spans="1:3" ht="32.25" customHeight="1">
      <c r="A17" s="14" t="s">
        <v>16</v>
      </c>
      <c r="B17" s="15"/>
      <c r="C17" s="16"/>
    </row>
    <row r="18" spans="1:3" ht="35.25" customHeight="1" thickBot="1">
      <c r="A18" s="20" t="s">
        <v>17</v>
      </c>
      <c r="B18" s="21">
        <f>'[3]Res. MINMINAS'!B19</f>
        <v>825.12</v>
      </c>
      <c r="C18" s="22">
        <f>'[3]Res. MINMINAS'!C19</f>
        <v>161.75</v>
      </c>
    </row>
    <row r="19" ht="20.25">
      <c r="A19" s="23" t="s">
        <v>18</v>
      </c>
    </row>
    <row r="20" ht="20.25">
      <c r="A20" s="23" t="s">
        <v>19</v>
      </c>
    </row>
    <row r="21" ht="20.25">
      <c r="A21" s="23" t="s">
        <v>20</v>
      </c>
    </row>
    <row r="22" ht="20.25">
      <c r="A22" s="23"/>
    </row>
    <row r="23" spans="2:3" ht="20.25">
      <c r="B23" s="3"/>
      <c r="C23" s="3"/>
    </row>
    <row r="24" spans="1:3" ht="20.25">
      <c r="A24" s="1" t="s">
        <v>0</v>
      </c>
      <c r="B24" s="25"/>
      <c r="C24" s="25"/>
    </row>
    <row r="25" spans="1:3" ht="20.25">
      <c r="A25" s="1" t="s">
        <v>2</v>
      </c>
      <c r="B25" s="1"/>
      <c r="C25" s="1"/>
    </row>
    <row r="26" spans="1:3" ht="20.25">
      <c r="A26" s="1" t="s">
        <v>21</v>
      </c>
      <c r="B26" s="1"/>
      <c r="C26" s="1"/>
    </row>
    <row r="27" spans="1:3" ht="20.25">
      <c r="A27" s="6" t="s">
        <v>22</v>
      </c>
      <c r="B27" s="25"/>
      <c r="C27" s="25"/>
    </row>
    <row r="28" spans="1:3" ht="20.25">
      <c r="A28" s="26"/>
      <c r="B28" s="25"/>
      <c r="C28" s="25"/>
    </row>
    <row r="29" spans="1:3" ht="21" thickBot="1">
      <c r="A29" s="27" t="str">
        <f>+A6</f>
        <v>VIGENCIA:  0:00 horas  1 de MARZO de  2004.</v>
      </c>
      <c r="B29" s="25"/>
      <c r="C29" s="25"/>
    </row>
    <row r="30" spans="1:3" ht="20.25">
      <c r="A30" s="54" t="s">
        <v>23</v>
      </c>
      <c r="B30" s="9" t="s">
        <v>5</v>
      </c>
      <c r="C30" s="54" t="s">
        <v>6</v>
      </c>
    </row>
    <row r="31" spans="1:3" ht="21" thickBot="1">
      <c r="A31" s="55"/>
      <c r="B31" s="10" t="s">
        <v>7</v>
      </c>
      <c r="C31" s="56"/>
    </row>
    <row r="32" spans="1:3" ht="35.25" customHeight="1">
      <c r="A32" s="11" t="s">
        <v>8</v>
      </c>
      <c r="B32" s="28">
        <f>'[3]Res. MINMINAS'!B9</f>
        <v>2005.51</v>
      </c>
      <c r="C32" s="29">
        <f>'[3]Res. MINMINAS'!C9</f>
        <v>1622.99</v>
      </c>
    </row>
    <row r="33" spans="1:3" ht="35.25" customHeight="1">
      <c r="A33" s="14" t="s">
        <v>24</v>
      </c>
      <c r="B33" s="30">
        <v>34</v>
      </c>
      <c r="C33" s="31">
        <v>34</v>
      </c>
    </row>
    <row r="34" spans="1:3" ht="35.25" customHeight="1">
      <c r="A34" s="17" t="s">
        <v>10</v>
      </c>
      <c r="B34" s="32">
        <f>SUM(B32:B33)</f>
        <v>2039.51</v>
      </c>
      <c r="C34" s="33">
        <f>SUM(C32:C33)</f>
        <v>1656.99</v>
      </c>
    </row>
    <row r="35" spans="1:3" ht="35.25" customHeight="1">
      <c r="A35" s="14" t="s">
        <v>11</v>
      </c>
      <c r="B35" s="30">
        <f>'[3]Res. MINMINAS'!B14</f>
        <v>206.03</v>
      </c>
      <c r="C35" s="31">
        <f>'[3]Res. MINMINAS'!C14</f>
        <v>156.58</v>
      </c>
    </row>
    <row r="36" spans="1:3" ht="35.25" customHeight="1">
      <c r="A36" s="14" t="s">
        <v>12</v>
      </c>
      <c r="B36" s="30">
        <v>90</v>
      </c>
      <c r="C36" s="31">
        <v>90</v>
      </c>
    </row>
    <row r="37" spans="1:3" ht="35.25" customHeight="1">
      <c r="A37" s="17" t="s">
        <v>13</v>
      </c>
      <c r="B37" s="32">
        <f>SUM(B34:B36)</f>
        <v>2335.54</v>
      </c>
      <c r="C37" s="33">
        <f>SUM(C34:C36)</f>
        <v>1903.57</v>
      </c>
    </row>
    <row r="38" spans="1:3" ht="35.25" customHeight="1">
      <c r="A38" s="14" t="s">
        <v>14</v>
      </c>
      <c r="B38" s="30">
        <f>'[3]Res. MINMINAS'!B16</f>
        <v>312.27</v>
      </c>
      <c r="C38" s="31">
        <f>'[3]Res. MINMINAS'!C16</f>
        <v>268.55</v>
      </c>
    </row>
    <row r="39" spans="1:3" ht="35.25" customHeight="1">
      <c r="A39" s="14" t="s">
        <v>15</v>
      </c>
      <c r="B39" s="30">
        <f>ROUND((0.004*B37),2)</f>
        <v>9.34</v>
      </c>
      <c r="C39" s="31"/>
    </row>
    <row r="40" spans="1:3" ht="35.25" customHeight="1">
      <c r="A40" s="14" t="s">
        <v>16</v>
      </c>
      <c r="B40" s="30"/>
      <c r="C40" s="31"/>
    </row>
    <row r="41" spans="1:3" ht="35.25" customHeight="1" thickBot="1">
      <c r="A41" s="20" t="s">
        <v>17</v>
      </c>
      <c r="B41" s="34">
        <f>'[3]Res. MINMINAS'!B19</f>
        <v>825.12</v>
      </c>
      <c r="C41" s="35">
        <f>'[3]Res. MINMINAS'!C19</f>
        <v>161.75</v>
      </c>
    </row>
    <row r="42" ht="20.25">
      <c r="A42" s="23" t="s">
        <v>18</v>
      </c>
    </row>
    <row r="43" ht="20.25">
      <c r="A43" s="23" t="s">
        <v>19</v>
      </c>
    </row>
    <row r="44" ht="20.25">
      <c r="A44" s="23" t="s">
        <v>20</v>
      </c>
    </row>
    <row r="45" ht="20.25">
      <c r="A45" s="23"/>
    </row>
    <row r="46" ht="20.25">
      <c r="A46" s="23"/>
    </row>
    <row r="47" spans="1:3" ht="20.25">
      <c r="A47" s="1" t="s">
        <v>0</v>
      </c>
      <c r="B47" s="25"/>
      <c r="C47" s="25"/>
    </row>
    <row r="48" spans="1:3" ht="20.25">
      <c r="A48" s="1" t="s">
        <v>25</v>
      </c>
      <c r="B48" s="1"/>
      <c r="C48" s="1"/>
    </row>
    <row r="49" spans="1:3" ht="20.25">
      <c r="A49" s="1" t="s">
        <v>26</v>
      </c>
      <c r="B49" s="1"/>
      <c r="C49" s="1"/>
    </row>
    <row r="50" spans="1:3" ht="20.25">
      <c r="A50" s="6" t="s">
        <v>27</v>
      </c>
      <c r="B50" s="36"/>
      <c r="C50" s="36"/>
    </row>
    <row r="51" spans="1:3" ht="20.25">
      <c r="A51" s="26"/>
      <c r="B51" s="25"/>
      <c r="C51" s="25"/>
    </row>
    <row r="52" spans="1:3" ht="21" thickBot="1">
      <c r="A52" s="27" t="str">
        <f>+A29</f>
        <v>VIGENCIA:  0:00 horas  1 de MARZO de  2004.</v>
      </c>
      <c r="B52" s="25"/>
      <c r="C52" s="25"/>
    </row>
    <row r="53" spans="1:3" ht="20.25">
      <c r="A53" s="54" t="s">
        <v>23</v>
      </c>
      <c r="B53" s="9" t="s">
        <v>5</v>
      </c>
      <c r="C53" s="54" t="s">
        <v>6</v>
      </c>
    </row>
    <row r="54" spans="1:3" ht="21" thickBot="1">
      <c r="A54" s="55"/>
      <c r="B54" s="10" t="s">
        <v>7</v>
      </c>
      <c r="C54" s="56"/>
    </row>
    <row r="55" spans="1:3" ht="34.5" customHeight="1">
      <c r="A55" s="11" t="s">
        <v>8</v>
      </c>
      <c r="B55" s="28">
        <f>'[3]Res. MINMINAS'!B9</f>
        <v>2005.51</v>
      </c>
      <c r="C55" s="29">
        <f>'[3]Res. MINMINAS'!C9</f>
        <v>1622.99</v>
      </c>
    </row>
    <row r="56" spans="1:3" ht="34.5" customHeight="1">
      <c r="A56" s="14" t="s">
        <v>24</v>
      </c>
      <c r="B56" s="30">
        <v>34</v>
      </c>
      <c r="C56" s="31">
        <v>34</v>
      </c>
    </row>
    <row r="57" spans="1:3" ht="34.5" customHeight="1">
      <c r="A57" s="17" t="s">
        <v>10</v>
      </c>
      <c r="B57" s="32">
        <f>SUM(B55:B56)</f>
        <v>2039.51</v>
      </c>
      <c r="C57" s="33">
        <f>SUM(C55:C56)</f>
        <v>1656.99</v>
      </c>
    </row>
    <row r="58" spans="1:3" ht="34.5" customHeight="1">
      <c r="A58" s="14" t="s">
        <v>11</v>
      </c>
      <c r="B58" s="30">
        <f>'[3]Res. MINMINAS'!B14</f>
        <v>206.03</v>
      </c>
      <c r="C58" s="31">
        <f>'[3]Res. MINMINAS'!C14</f>
        <v>156.58</v>
      </c>
    </row>
    <row r="59" spans="1:3" ht="34.5" customHeight="1">
      <c r="A59" s="14" t="s">
        <v>12</v>
      </c>
      <c r="B59" s="30"/>
      <c r="C59" s="31"/>
    </row>
    <row r="60" spans="1:3" ht="34.5" customHeight="1">
      <c r="A60" s="17" t="s">
        <v>13</v>
      </c>
      <c r="B60" s="32">
        <f>SUM(B57:B59)</f>
        <v>2245.54</v>
      </c>
      <c r="C60" s="33">
        <f>SUM(C57:C59)</f>
        <v>1813.57</v>
      </c>
    </row>
    <row r="61" spans="1:3" ht="34.5" customHeight="1">
      <c r="A61" s="14" t="s">
        <v>14</v>
      </c>
      <c r="B61" s="30">
        <f>'[3]Res. MINMINAS'!B16</f>
        <v>312.27</v>
      </c>
      <c r="C61" s="31">
        <f>'[3]Res. MINMINAS'!C16</f>
        <v>268.55</v>
      </c>
    </row>
    <row r="62" spans="1:3" ht="34.5" customHeight="1">
      <c r="A62" s="14" t="s">
        <v>15</v>
      </c>
      <c r="B62" s="30">
        <f>ROUND((0.004*B60),2)</f>
        <v>8.98</v>
      </c>
      <c r="C62" s="31"/>
    </row>
    <row r="63" spans="1:3" ht="34.5" customHeight="1">
      <c r="A63" s="14" t="s">
        <v>16</v>
      </c>
      <c r="B63" s="30"/>
      <c r="C63" s="31"/>
    </row>
    <row r="64" spans="1:3" ht="34.5" customHeight="1" thickBot="1">
      <c r="A64" s="20" t="s">
        <v>17</v>
      </c>
      <c r="B64" s="34">
        <f>'[3]Res. MINMINAS'!B19</f>
        <v>825.12</v>
      </c>
      <c r="C64" s="35">
        <f>'[3]Res. MINMINAS'!C19</f>
        <v>161.75</v>
      </c>
    </row>
    <row r="65" ht="20.25">
      <c r="A65" s="23" t="s">
        <v>18</v>
      </c>
    </row>
    <row r="66" ht="20.25">
      <c r="A66" s="23" t="s">
        <v>19</v>
      </c>
    </row>
    <row r="67" ht="20.25">
      <c r="A67" s="23" t="s">
        <v>20</v>
      </c>
    </row>
    <row r="68" ht="20.25">
      <c r="A68" s="23"/>
    </row>
  </sheetData>
  <sheetProtection password="DFD7" sheet="1" objects="1" scenarios="1"/>
  <mergeCells count="7">
    <mergeCell ref="A53:A54"/>
    <mergeCell ref="C53:C54"/>
    <mergeCell ref="D2:F2"/>
    <mergeCell ref="A7:A8"/>
    <mergeCell ref="C7:C8"/>
    <mergeCell ref="A30:A31"/>
    <mergeCell ref="C30:C3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2" manualBreakCount="2">
    <brk id="23" max="2" man="1"/>
    <brk id="4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50" zoomScaleNormal="50" zoomScalePageLayoutView="0" workbookViewId="0" topLeftCell="A1">
      <selection activeCell="C2" sqref="C2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53"/>
      <c r="C1" s="2"/>
      <c r="D1" s="2"/>
    </row>
    <row r="2" spans="1:7" ht="21.75" customHeight="1">
      <c r="A2" s="4" t="s">
        <v>1</v>
      </c>
      <c r="B2" s="53"/>
      <c r="C2" s="2"/>
      <c r="D2" s="2"/>
      <c r="E2" s="57"/>
      <c r="F2" s="57"/>
      <c r="G2" s="57"/>
    </row>
    <row r="3" spans="1:7" ht="21.75" customHeight="1">
      <c r="A3" s="4" t="s">
        <v>65</v>
      </c>
      <c r="B3" s="53"/>
      <c r="C3" s="4"/>
      <c r="D3" s="4"/>
      <c r="E3" s="5"/>
      <c r="F3" s="5"/>
      <c r="G3" s="5"/>
    </row>
    <row r="4" spans="1:4" ht="21.75" customHeight="1">
      <c r="A4" s="6" t="s">
        <v>22</v>
      </c>
      <c r="B4" s="53"/>
      <c r="C4" s="4"/>
      <c r="D4" s="4"/>
    </row>
    <row r="5" spans="1:4" ht="21.75" customHeight="1">
      <c r="A5" s="7"/>
      <c r="C5" s="7"/>
      <c r="D5" s="7"/>
    </row>
    <row r="6" spans="1:4" ht="21.75" customHeight="1" thickBot="1">
      <c r="A6" s="8" t="s">
        <v>29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2034.76</v>
      </c>
      <c r="D9" s="13">
        <v>1641.47</v>
      </c>
      <c r="E9" s="13">
        <v>2976.83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/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40</v>
      </c>
      <c r="C13" s="15">
        <v>211.03</v>
      </c>
      <c r="D13" s="16">
        <v>160.38</v>
      </c>
      <c r="E13" s="44" t="s">
        <v>41</v>
      </c>
    </row>
    <row r="14" spans="1:5" ht="30" customHeight="1">
      <c r="A14" s="42" t="s">
        <v>42</v>
      </c>
      <c r="B14" s="43" t="s">
        <v>43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47</v>
      </c>
      <c r="C16" s="15">
        <v>319.77</v>
      </c>
      <c r="D16" s="16">
        <v>275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52</v>
      </c>
      <c r="C18" s="15"/>
      <c r="D18" s="16"/>
      <c r="E18" s="44"/>
    </row>
    <row r="19" spans="1:5" ht="30" customHeight="1" thickBot="1">
      <c r="A19" s="47" t="s">
        <v>53</v>
      </c>
      <c r="B19" s="48" t="s">
        <v>54</v>
      </c>
      <c r="C19" s="21">
        <v>836.44</v>
      </c>
      <c r="D19" s="22">
        <v>163.98</v>
      </c>
      <c r="E19" s="22">
        <v>1143.46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50" t="s">
        <v>58</v>
      </c>
    </row>
    <row r="26" ht="21.75" customHeight="1">
      <c r="A26" s="52" t="s">
        <v>59</v>
      </c>
    </row>
    <row r="27" ht="21.75" customHeight="1">
      <c r="A27" s="52" t="s">
        <v>60</v>
      </c>
    </row>
    <row r="28" ht="21.75" customHeight="1">
      <c r="A28" s="49" t="s">
        <v>61</v>
      </c>
    </row>
    <row r="29" ht="21.75" customHeight="1">
      <c r="A29" s="49" t="s">
        <v>62</v>
      </c>
    </row>
    <row r="30" ht="21.75" customHeight="1">
      <c r="A30" s="23"/>
    </row>
    <row r="31" spans="3:4" ht="21.75" customHeight="1">
      <c r="C31" s="3"/>
      <c r="D31" s="3"/>
    </row>
    <row r="32" spans="1:4" ht="21.75" customHeight="1">
      <c r="A32" s="1" t="s">
        <v>0</v>
      </c>
      <c r="B32" s="53"/>
      <c r="C32" s="25"/>
      <c r="D32" s="25"/>
    </row>
    <row r="33" spans="1:4" ht="21.75" customHeight="1">
      <c r="A33" s="4" t="s">
        <v>1</v>
      </c>
      <c r="B33" s="53"/>
      <c r="C33" s="1"/>
      <c r="D33" s="1"/>
    </row>
    <row r="34" spans="1:4" ht="21.75" customHeight="1">
      <c r="A34" s="4" t="s">
        <v>63</v>
      </c>
      <c r="B34" s="53"/>
      <c r="C34" s="1"/>
      <c r="D34" s="1"/>
    </row>
    <row r="35" spans="1:4" ht="21.75" customHeight="1">
      <c r="A35" s="6" t="s">
        <v>22</v>
      </c>
      <c r="B35" s="53"/>
      <c r="C35" s="25"/>
      <c r="D35" s="25"/>
    </row>
    <row r="36" spans="1:4" ht="21.75" customHeight="1">
      <c r="A36" s="26"/>
      <c r="C36" s="25"/>
      <c r="D36" s="25"/>
    </row>
    <row r="37" spans="1:4" ht="21.75" customHeight="1" thickBot="1">
      <c r="A37" s="27" t="s">
        <v>29</v>
      </c>
      <c r="C37" s="25"/>
      <c r="D37" s="25"/>
    </row>
    <row r="38" spans="1:5" ht="20.25">
      <c r="A38" s="37"/>
      <c r="B38" s="60" t="s">
        <v>23</v>
      </c>
      <c r="C38" s="9" t="s">
        <v>5</v>
      </c>
      <c r="D38" s="54" t="s">
        <v>6</v>
      </c>
      <c r="E38" s="9" t="s">
        <v>5</v>
      </c>
    </row>
    <row r="39" spans="1:5" ht="21" thickBot="1">
      <c r="A39" s="38"/>
      <c r="B39" s="62"/>
      <c r="C39" s="10" t="s">
        <v>7</v>
      </c>
      <c r="D39" s="63"/>
      <c r="E39" s="39" t="s">
        <v>30</v>
      </c>
    </row>
    <row r="40" spans="1:5" ht="30" customHeight="1">
      <c r="A40" s="40" t="s">
        <v>31</v>
      </c>
      <c r="B40" s="41" t="s">
        <v>32</v>
      </c>
      <c r="C40" s="28">
        <v>2034.76</v>
      </c>
      <c r="D40" s="29">
        <v>1641.47</v>
      </c>
      <c r="E40" s="29">
        <v>2976.83</v>
      </c>
    </row>
    <row r="41" spans="1:5" ht="30" customHeight="1">
      <c r="A41" s="42" t="s">
        <v>33</v>
      </c>
      <c r="B41" s="43" t="s">
        <v>64</v>
      </c>
      <c r="C41" s="30"/>
      <c r="D41" s="31"/>
      <c r="E41" s="44"/>
    </row>
    <row r="42" spans="1:5" ht="30" customHeight="1">
      <c r="A42" s="42" t="s">
        <v>35</v>
      </c>
      <c r="B42" s="43" t="s">
        <v>36</v>
      </c>
      <c r="C42" s="30">
        <v>15.24</v>
      </c>
      <c r="D42" s="31">
        <v>15.24</v>
      </c>
      <c r="E42" s="31"/>
    </row>
    <row r="43" spans="1:5" ht="30" customHeight="1">
      <c r="A43" s="45" t="s">
        <v>37</v>
      </c>
      <c r="B43" s="46" t="s">
        <v>38</v>
      </c>
      <c r="C43" s="32"/>
      <c r="D43" s="33"/>
      <c r="E43" s="44"/>
    </row>
    <row r="44" spans="1:5" ht="30" customHeight="1">
      <c r="A44" s="42" t="s">
        <v>39</v>
      </c>
      <c r="B44" s="43" t="s">
        <v>40</v>
      </c>
      <c r="C44" s="30">
        <v>211.03</v>
      </c>
      <c r="D44" s="31">
        <v>160.38</v>
      </c>
      <c r="E44" s="44" t="s">
        <v>41</v>
      </c>
    </row>
    <row r="45" spans="1:5" ht="30" customHeight="1">
      <c r="A45" s="42" t="s">
        <v>42</v>
      </c>
      <c r="B45" s="43" t="s">
        <v>43</v>
      </c>
      <c r="C45" s="30"/>
      <c r="D45" s="31"/>
      <c r="E45" s="44"/>
    </row>
    <row r="46" spans="1:5" ht="30" customHeight="1">
      <c r="A46" s="45" t="s">
        <v>44</v>
      </c>
      <c r="B46" s="46" t="s">
        <v>45</v>
      </c>
      <c r="C46" s="32"/>
      <c r="D46" s="33"/>
      <c r="E46" s="44"/>
    </row>
    <row r="47" spans="1:5" ht="30" customHeight="1">
      <c r="A47" s="42" t="s">
        <v>46</v>
      </c>
      <c r="B47" s="43" t="s">
        <v>47</v>
      </c>
      <c r="C47" s="30">
        <v>319.77</v>
      </c>
      <c r="D47" s="31">
        <v>275</v>
      </c>
      <c r="E47" s="44" t="s">
        <v>41</v>
      </c>
    </row>
    <row r="48" spans="1:5" ht="30" customHeight="1">
      <c r="A48" s="42" t="s">
        <v>48</v>
      </c>
      <c r="B48" s="43" t="s">
        <v>49</v>
      </c>
      <c r="C48" s="30" t="s">
        <v>50</v>
      </c>
      <c r="D48" s="31"/>
      <c r="E48" s="44" t="s">
        <v>50</v>
      </c>
    </row>
    <row r="49" spans="1:5" ht="30" customHeight="1">
      <c r="A49" s="42" t="s">
        <v>51</v>
      </c>
      <c r="B49" s="43" t="s">
        <v>52</v>
      </c>
      <c r="C49" s="30"/>
      <c r="D49" s="31"/>
      <c r="E49" s="44"/>
    </row>
    <row r="50" spans="1:5" ht="30" customHeight="1" thickBot="1">
      <c r="A50" s="47" t="s">
        <v>53</v>
      </c>
      <c r="B50" s="48" t="s">
        <v>54</v>
      </c>
      <c r="C50" s="34">
        <v>836.44</v>
      </c>
      <c r="D50" s="35">
        <v>163.98</v>
      </c>
      <c r="E50" s="35">
        <v>1143.46</v>
      </c>
    </row>
    <row r="51" ht="21.75" customHeight="1">
      <c r="A51" s="23" t="s">
        <v>18</v>
      </c>
    </row>
    <row r="52" ht="21.75" customHeight="1">
      <c r="A52" s="23" t="s">
        <v>19</v>
      </c>
    </row>
    <row r="53" ht="21.75" customHeight="1">
      <c r="A53" s="49" t="s">
        <v>55</v>
      </c>
    </row>
    <row r="54" spans="1:2" ht="21.75" customHeight="1">
      <c r="A54" s="23" t="s">
        <v>56</v>
      </c>
      <c r="B54" s="23"/>
    </row>
    <row r="55" spans="1:2" ht="21.75" customHeight="1">
      <c r="A55" s="50" t="s">
        <v>57</v>
      </c>
      <c r="B55" s="23"/>
    </row>
    <row r="56" ht="20.25">
      <c r="A56" s="50" t="s">
        <v>58</v>
      </c>
    </row>
    <row r="57" ht="20.25">
      <c r="A57" s="52" t="s">
        <v>59</v>
      </c>
    </row>
    <row r="58" ht="20.25">
      <c r="A58" s="52" t="s">
        <v>60</v>
      </c>
    </row>
    <row r="59" ht="20.25">
      <c r="A59" s="49" t="s">
        <v>61</v>
      </c>
    </row>
    <row r="60" ht="20.25">
      <c r="A60" s="49" t="s">
        <v>62</v>
      </c>
    </row>
  </sheetData>
  <sheetProtection password="DFD7" sheet="1" objects="1" scenarios="1"/>
  <mergeCells count="5">
    <mergeCell ref="E2:G2"/>
    <mergeCell ref="B7:B8"/>
    <mergeCell ref="D7:D8"/>
    <mergeCell ref="B38:B39"/>
    <mergeCell ref="D38:D39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1" manualBreakCount="1">
    <brk id="31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50" zoomScaleNormal="50" zoomScalePageLayoutView="0" workbookViewId="0" topLeftCell="A1">
      <selection activeCell="C17" sqref="C17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53"/>
      <c r="C1" s="2"/>
      <c r="D1" s="2"/>
    </row>
    <row r="2" spans="1:7" ht="21.75" customHeight="1">
      <c r="A2" s="4" t="s">
        <v>1</v>
      </c>
      <c r="B2" s="53"/>
      <c r="C2" s="2"/>
      <c r="D2" s="2"/>
      <c r="E2" s="57"/>
      <c r="F2" s="57"/>
      <c r="G2" s="57"/>
    </row>
    <row r="3" spans="1:7" ht="21.75" customHeight="1">
      <c r="A3" s="4" t="s">
        <v>65</v>
      </c>
      <c r="B3" s="53"/>
      <c r="C3" s="4"/>
      <c r="D3" s="4"/>
      <c r="E3" s="5"/>
      <c r="F3" s="5"/>
      <c r="G3" s="5"/>
    </row>
    <row r="4" spans="1:4" ht="21.75" customHeight="1">
      <c r="A4" s="6" t="s">
        <v>22</v>
      </c>
      <c r="B4" s="53"/>
      <c r="C4" s="4"/>
      <c r="D4" s="4"/>
    </row>
    <row r="5" spans="1:4" ht="21.75" customHeight="1">
      <c r="A5" s="7"/>
      <c r="C5" s="7"/>
      <c r="D5" s="7"/>
    </row>
    <row r="6" spans="1:4" ht="21.75" customHeight="1" thickBot="1">
      <c r="A6" s="8" t="str">
        <f>+'[4]AMAZONAS'!A6</f>
        <v>VIGENCIA:  0:00 horas  1 de MAYO de  2004.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f>'[4]Res. MINMINAS'!B9</f>
        <v>2064.12</v>
      </c>
      <c r="D9" s="13">
        <f>'[4]Res. MINMINAS'!C9</f>
        <v>1669.02</v>
      </c>
      <c r="E9" s="13">
        <f>'[4]Res. MINMINAS'!D9</f>
        <v>3006.19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f>C11</f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f>'[4]Res. MINMINAS'!B14</f>
        <v>211.54</v>
      </c>
      <c r="D13" s="16">
        <f>'[4]Res. MINMINAS'!C14</f>
        <v>169.23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f>'[4]Res. MINMINAS'!B16</f>
        <v>317.31</v>
      </c>
      <c r="D16" s="16">
        <f>'[4]Res. MINMINAS'!C16</f>
        <v>280.28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tr">
        <f>E17</f>
        <v>(**)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f>'[4]Res. MINMINAS'!B19</f>
        <v>848.23</v>
      </c>
      <c r="D19" s="22">
        <f>'[4]Res. MINMINAS'!C19</f>
        <v>166.21</v>
      </c>
      <c r="E19" s="22">
        <f>'[4]Res. MINMINAS'!D19</f>
        <v>1161.5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72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ht="21.75" customHeight="1">
      <c r="A32" s="23"/>
    </row>
    <row r="33" spans="3:4" ht="21.75" customHeight="1">
      <c r="C33" s="3"/>
      <c r="D33" s="3"/>
    </row>
    <row r="34" spans="1:4" ht="21.75" customHeight="1">
      <c r="A34" s="1" t="s">
        <v>0</v>
      </c>
      <c r="B34" s="53"/>
      <c r="C34" s="25"/>
      <c r="D34" s="25"/>
    </row>
    <row r="35" spans="1:4" ht="21.75" customHeight="1">
      <c r="A35" s="4" t="s">
        <v>1</v>
      </c>
      <c r="B35" s="53"/>
      <c r="C35" s="1"/>
      <c r="D35" s="1"/>
    </row>
    <row r="36" spans="1:4" ht="21.75" customHeight="1">
      <c r="A36" s="4" t="s">
        <v>63</v>
      </c>
      <c r="B36" s="53"/>
      <c r="C36" s="1"/>
      <c r="D36" s="1"/>
    </row>
    <row r="37" spans="1:4" ht="21.75" customHeight="1">
      <c r="A37" s="6" t="s">
        <v>22</v>
      </c>
      <c r="B37" s="53"/>
      <c r="C37" s="25"/>
      <c r="D37" s="25"/>
    </row>
    <row r="38" spans="1:4" ht="21.75" customHeight="1">
      <c r="A38" s="26"/>
      <c r="C38" s="25"/>
      <c r="D38" s="25"/>
    </row>
    <row r="39" spans="1:4" ht="21.75" customHeight="1" thickBot="1">
      <c r="A39" s="27" t="str">
        <f>+A6</f>
        <v>VIGENCIA:  0:00 horas  1 de MAYO de  2004.</v>
      </c>
      <c r="C39" s="25"/>
      <c r="D39" s="25"/>
    </row>
    <row r="40" spans="1:5" ht="20.25">
      <c r="A40" s="37"/>
      <c r="B40" s="60" t="s">
        <v>23</v>
      </c>
      <c r="C40" s="9" t="s">
        <v>5</v>
      </c>
      <c r="D40" s="54" t="s">
        <v>6</v>
      </c>
      <c r="E40" s="9" t="s">
        <v>5</v>
      </c>
    </row>
    <row r="41" spans="1:5" ht="21" thickBot="1">
      <c r="A41" s="38"/>
      <c r="B41" s="62"/>
      <c r="C41" s="10" t="s">
        <v>7</v>
      </c>
      <c r="D41" s="63"/>
      <c r="E41" s="39" t="s">
        <v>30</v>
      </c>
    </row>
    <row r="42" spans="1:5" ht="30" customHeight="1">
      <c r="A42" s="40" t="s">
        <v>31</v>
      </c>
      <c r="B42" s="41" t="s">
        <v>32</v>
      </c>
      <c r="C42" s="28">
        <f>'[4]Res. MINMINAS'!B9</f>
        <v>2064.12</v>
      </c>
      <c r="D42" s="29">
        <f>'[4]Res. MINMINAS'!C9</f>
        <v>1669.02</v>
      </c>
      <c r="E42" s="29">
        <f>'[4]Res. MINMINAS'!D9</f>
        <v>3006.19</v>
      </c>
    </row>
    <row r="43" spans="1:5" ht="30" customHeight="1">
      <c r="A43" s="42" t="s">
        <v>33</v>
      </c>
      <c r="B43" s="43" t="s">
        <v>34</v>
      </c>
      <c r="C43" s="30"/>
      <c r="D43" s="31"/>
      <c r="E43" s="44"/>
    </row>
    <row r="44" spans="1:5" ht="30" customHeight="1">
      <c r="A44" s="42" t="s">
        <v>35</v>
      </c>
      <c r="B44" s="43" t="s">
        <v>36</v>
      </c>
      <c r="C44" s="30">
        <v>15.24</v>
      </c>
      <c r="D44" s="31">
        <f>C44</f>
        <v>15.24</v>
      </c>
      <c r="E44" s="31">
        <v>15.24</v>
      </c>
    </row>
    <row r="45" spans="1:5" ht="30" customHeight="1">
      <c r="A45" s="45" t="s">
        <v>37</v>
      </c>
      <c r="B45" s="46" t="s">
        <v>38</v>
      </c>
      <c r="C45" s="32"/>
      <c r="D45" s="33"/>
      <c r="E45" s="44"/>
    </row>
    <row r="46" spans="1:5" ht="30" customHeight="1">
      <c r="A46" s="42" t="s">
        <v>39</v>
      </c>
      <c r="B46" s="43" t="s">
        <v>66</v>
      </c>
      <c r="C46" s="30">
        <f>'[4]Res. MINMINAS'!B14</f>
        <v>211.54</v>
      </c>
      <c r="D46" s="31">
        <f>'[4]Res. MINMINAS'!C14</f>
        <v>169.23</v>
      </c>
      <c r="E46" s="44" t="s">
        <v>41</v>
      </c>
    </row>
    <row r="47" spans="1:5" ht="30" customHeight="1">
      <c r="A47" s="42" t="s">
        <v>42</v>
      </c>
      <c r="B47" s="43" t="s">
        <v>67</v>
      </c>
      <c r="C47" s="30"/>
      <c r="D47" s="31"/>
      <c r="E47" s="44"/>
    </row>
    <row r="48" spans="1:5" ht="30" customHeight="1">
      <c r="A48" s="45" t="s">
        <v>44</v>
      </c>
      <c r="B48" s="46" t="s">
        <v>45</v>
      </c>
      <c r="C48" s="32"/>
      <c r="D48" s="33"/>
      <c r="E48" s="44"/>
    </row>
    <row r="49" spans="1:5" ht="30" customHeight="1">
      <c r="A49" s="42" t="s">
        <v>46</v>
      </c>
      <c r="B49" s="43" t="s">
        <v>68</v>
      </c>
      <c r="C49" s="30">
        <f>'[4]Res. MINMINAS'!B16</f>
        <v>317.31</v>
      </c>
      <c r="D49" s="31">
        <f>'[4]Res. MINMINAS'!C16</f>
        <v>280.28</v>
      </c>
      <c r="E49" s="44" t="s">
        <v>41</v>
      </c>
    </row>
    <row r="50" spans="1:5" ht="30" customHeight="1">
      <c r="A50" s="42" t="s">
        <v>48</v>
      </c>
      <c r="B50" s="43" t="s">
        <v>49</v>
      </c>
      <c r="C50" s="30" t="str">
        <f>E50</f>
        <v>(**)</v>
      </c>
      <c r="D50" s="31"/>
      <c r="E50" s="44" t="s">
        <v>50</v>
      </c>
    </row>
    <row r="51" spans="1:5" ht="30" customHeight="1">
      <c r="A51" s="42" t="s">
        <v>51</v>
      </c>
      <c r="B51" s="43" t="s">
        <v>69</v>
      </c>
      <c r="C51" s="30"/>
      <c r="D51" s="31"/>
      <c r="E51" s="44"/>
    </row>
    <row r="52" spans="1:5" ht="30" customHeight="1" thickBot="1">
      <c r="A52" s="47" t="s">
        <v>53</v>
      </c>
      <c r="B52" s="48" t="s">
        <v>70</v>
      </c>
      <c r="C52" s="34">
        <f>'[4]Res. MINMINAS'!B19</f>
        <v>848.23</v>
      </c>
      <c r="D52" s="35">
        <f>'[4]Res. MINMINAS'!C19</f>
        <v>166.21</v>
      </c>
      <c r="E52" s="35">
        <f>'[4]Res. MINMINAS'!D19</f>
        <v>1161.5</v>
      </c>
    </row>
    <row r="53" ht="21.75" customHeight="1">
      <c r="A53" s="23" t="s">
        <v>18</v>
      </c>
    </row>
    <row r="54" ht="21.75" customHeight="1">
      <c r="A54" s="23" t="s">
        <v>19</v>
      </c>
    </row>
    <row r="55" ht="21.75" customHeight="1">
      <c r="A55" s="49" t="s">
        <v>55</v>
      </c>
    </row>
    <row r="56" ht="21.75" customHeight="1">
      <c r="A56" s="23" t="s">
        <v>56</v>
      </c>
    </row>
    <row r="57" ht="21.75" customHeight="1">
      <c r="A57" s="50" t="s">
        <v>57</v>
      </c>
    </row>
    <row r="58" ht="20.25">
      <c r="A58" s="23" t="s">
        <v>71</v>
      </c>
    </row>
    <row r="59" ht="20.25">
      <c r="A59" s="51" t="s">
        <v>72</v>
      </c>
    </row>
    <row r="60" ht="20.25">
      <c r="A60" s="50" t="s">
        <v>73</v>
      </c>
    </row>
    <row r="61" ht="20.25">
      <c r="A61" s="52" t="s">
        <v>74</v>
      </c>
    </row>
    <row r="62" ht="20.25">
      <c r="A62" s="52" t="s">
        <v>75</v>
      </c>
    </row>
    <row r="63" ht="20.25">
      <c r="A63" s="49" t="s">
        <v>61</v>
      </c>
    </row>
    <row r="64" ht="20.25">
      <c r="A64" s="49" t="s">
        <v>62</v>
      </c>
    </row>
  </sheetData>
  <sheetProtection password="DFD7" sheet="1" objects="1" scenarios="1"/>
  <mergeCells count="5">
    <mergeCell ref="E2:G2"/>
    <mergeCell ref="B7:B8"/>
    <mergeCell ref="D7:D8"/>
    <mergeCell ref="B40:B41"/>
    <mergeCell ref="D40:D4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1" manualBreakCount="1">
    <brk id="33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50" zoomScaleNormal="50" zoomScalePageLayoutView="0" workbookViewId="0" topLeftCell="A1">
      <selection activeCell="D17" sqref="D17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53"/>
      <c r="C1" s="2"/>
      <c r="D1" s="2"/>
    </row>
    <row r="2" spans="1:7" ht="21.75" customHeight="1">
      <c r="A2" s="4" t="s">
        <v>1</v>
      </c>
      <c r="B2" s="53"/>
      <c r="C2" s="2"/>
      <c r="D2" s="2"/>
      <c r="E2" s="57"/>
      <c r="F2" s="57"/>
      <c r="G2" s="57"/>
    </row>
    <row r="3" spans="1:7" ht="21.75" customHeight="1">
      <c r="A3" s="4" t="s">
        <v>65</v>
      </c>
      <c r="B3" s="53"/>
      <c r="C3" s="4"/>
      <c r="D3" s="4"/>
      <c r="E3" s="5"/>
      <c r="F3" s="5"/>
      <c r="G3" s="5"/>
    </row>
    <row r="4" spans="1:4" ht="21.75" customHeight="1">
      <c r="A4" s="6" t="s">
        <v>22</v>
      </c>
      <c r="B4" s="53"/>
      <c r="C4" s="4"/>
      <c r="D4" s="4"/>
    </row>
    <row r="5" spans="1:4" ht="21.75" customHeight="1">
      <c r="A5" s="7"/>
      <c r="C5" s="7"/>
      <c r="D5" s="7"/>
    </row>
    <row r="6" spans="1:4" ht="21.75" customHeight="1" thickBot="1">
      <c r="A6" s="8" t="s">
        <v>76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2142.28</v>
      </c>
      <c r="D9" s="13">
        <v>1723.45</v>
      </c>
      <c r="E9" s="13">
        <v>3166.19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217.18</v>
      </c>
      <c r="D13" s="16">
        <v>173.74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325.77</v>
      </c>
      <c r="D16" s="16">
        <v>286.68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859.96</v>
      </c>
      <c r="D19" s="22">
        <v>168.49</v>
      </c>
      <c r="E19" s="22">
        <v>1180.1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72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ht="21.75" customHeight="1">
      <c r="A32" s="23"/>
    </row>
    <row r="33" spans="3:4" ht="21.75" customHeight="1">
      <c r="C33" s="3"/>
      <c r="D33" s="3"/>
    </row>
    <row r="34" spans="1:4" ht="21.75" customHeight="1">
      <c r="A34" s="1" t="s">
        <v>0</v>
      </c>
      <c r="B34" s="53"/>
      <c r="C34" s="25"/>
      <c r="D34" s="25"/>
    </row>
    <row r="35" spans="1:4" ht="21.75" customHeight="1">
      <c r="A35" s="4" t="s">
        <v>1</v>
      </c>
      <c r="B35" s="53"/>
      <c r="C35" s="1"/>
      <c r="D35" s="1"/>
    </row>
    <row r="36" spans="1:4" ht="21.75" customHeight="1">
      <c r="A36" s="4" t="s">
        <v>63</v>
      </c>
      <c r="B36" s="53"/>
      <c r="C36" s="1"/>
      <c r="D36" s="1"/>
    </row>
    <row r="37" spans="1:4" ht="21.75" customHeight="1">
      <c r="A37" s="6" t="s">
        <v>22</v>
      </c>
      <c r="B37" s="53"/>
      <c r="C37" s="25"/>
      <c r="D37" s="25"/>
    </row>
    <row r="38" spans="1:4" ht="21.75" customHeight="1">
      <c r="A38" s="26"/>
      <c r="C38" s="25"/>
      <c r="D38" s="25"/>
    </row>
    <row r="39" spans="1:4" ht="21.75" customHeight="1" thickBot="1">
      <c r="A39" s="27" t="s">
        <v>76</v>
      </c>
      <c r="C39" s="25"/>
      <c r="D39" s="25"/>
    </row>
    <row r="40" spans="1:5" ht="20.25">
      <c r="A40" s="37"/>
      <c r="B40" s="60" t="s">
        <v>23</v>
      </c>
      <c r="C40" s="9" t="s">
        <v>5</v>
      </c>
      <c r="D40" s="54" t="s">
        <v>6</v>
      </c>
      <c r="E40" s="9" t="s">
        <v>5</v>
      </c>
    </row>
    <row r="41" spans="1:5" ht="21" thickBot="1">
      <c r="A41" s="38"/>
      <c r="B41" s="62"/>
      <c r="C41" s="10" t="s">
        <v>7</v>
      </c>
      <c r="D41" s="63"/>
      <c r="E41" s="39" t="s">
        <v>30</v>
      </c>
    </row>
    <row r="42" spans="1:5" ht="30" customHeight="1">
      <c r="A42" s="40" t="s">
        <v>31</v>
      </c>
      <c r="B42" s="41" t="s">
        <v>32</v>
      </c>
      <c r="C42" s="28">
        <v>2142.28</v>
      </c>
      <c r="D42" s="29">
        <v>1723.45</v>
      </c>
      <c r="E42" s="29">
        <v>3166.19</v>
      </c>
    </row>
    <row r="43" spans="1:5" ht="30" customHeight="1">
      <c r="A43" s="42" t="s">
        <v>33</v>
      </c>
      <c r="B43" s="43" t="s">
        <v>34</v>
      </c>
      <c r="C43" s="30"/>
      <c r="D43" s="31"/>
      <c r="E43" s="44"/>
    </row>
    <row r="44" spans="1:5" ht="30" customHeight="1">
      <c r="A44" s="42" t="s">
        <v>35</v>
      </c>
      <c r="B44" s="43" t="s">
        <v>36</v>
      </c>
      <c r="C44" s="30">
        <v>15.24</v>
      </c>
      <c r="D44" s="31">
        <v>15.24</v>
      </c>
      <c r="E44" s="31">
        <v>15.24</v>
      </c>
    </row>
    <row r="45" spans="1:5" ht="30" customHeight="1">
      <c r="A45" s="45" t="s">
        <v>37</v>
      </c>
      <c r="B45" s="46" t="s">
        <v>38</v>
      </c>
      <c r="C45" s="32"/>
      <c r="D45" s="33"/>
      <c r="E45" s="44"/>
    </row>
    <row r="46" spans="1:5" ht="30" customHeight="1">
      <c r="A46" s="42" t="s">
        <v>39</v>
      </c>
      <c r="B46" s="43" t="s">
        <v>66</v>
      </c>
      <c r="C46" s="30">
        <v>217.18</v>
      </c>
      <c r="D46" s="31">
        <v>173.74</v>
      </c>
      <c r="E46" s="44" t="s">
        <v>41</v>
      </c>
    </row>
    <row r="47" spans="1:5" ht="30" customHeight="1">
      <c r="A47" s="42" t="s">
        <v>42</v>
      </c>
      <c r="B47" s="43" t="s">
        <v>67</v>
      </c>
      <c r="C47" s="30"/>
      <c r="D47" s="31"/>
      <c r="E47" s="44"/>
    </row>
    <row r="48" spans="1:5" ht="30" customHeight="1">
      <c r="A48" s="45" t="s">
        <v>44</v>
      </c>
      <c r="B48" s="46" t="s">
        <v>45</v>
      </c>
      <c r="C48" s="32"/>
      <c r="D48" s="33"/>
      <c r="E48" s="44"/>
    </row>
    <row r="49" spans="1:5" ht="30" customHeight="1">
      <c r="A49" s="42" t="s">
        <v>46</v>
      </c>
      <c r="B49" s="43" t="s">
        <v>68</v>
      </c>
      <c r="C49" s="30">
        <v>325.77</v>
      </c>
      <c r="D49" s="31">
        <v>286.68</v>
      </c>
      <c r="E49" s="44" t="s">
        <v>41</v>
      </c>
    </row>
    <row r="50" spans="1:5" ht="30" customHeight="1">
      <c r="A50" s="42" t="s">
        <v>48</v>
      </c>
      <c r="B50" s="43" t="s">
        <v>49</v>
      </c>
      <c r="C50" s="30" t="s">
        <v>50</v>
      </c>
      <c r="D50" s="31"/>
      <c r="E50" s="44" t="s">
        <v>50</v>
      </c>
    </row>
    <row r="51" spans="1:5" ht="30" customHeight="1">
      <c r="A51" s="42" t="s">
        <v>51</v>
      </c>
      <c r="B51" s="43" t="s">
        <v>69</v>
      </c>
      <c r="C51" s="30"/>
      <c r="D51" s="31"/>
      <c r="E51" s="44"/>
    </row>
    <row r="52" spans="1:5" ht="30" customHeight="1" thickBot="1">
      <c r="A52" s="47" t="s">
        <v>53</v>
      </c>
      <c r="B52" s="48" t="s">
        <v>70</v>
      </c>
      <c r="C52" s="34">
        <v>859.96</v>
      </c>
      <c r="D52" s="35">
        <v>168.49</v>
      </c>
      <c r="E52" s="35">
        <v>1180.1</v>
      </c>
    </row>
    <row r="53" ht="21.75" customHeight="1">
      <c r="A53" s="23" t="s">
        <v>18</v>
      </c>
    </row>
    <row r="54" ht="21.75" customHeight="1">
      <c r="A54" s="23" t="s">
        <v>19</v>
      </c>
    </row>
    <row r="55" ht="21.75" customHeight="1">
      <c r="A55" s="49" t="s">
        <v>55</v>
      </c>
    </row>
    <row r="56" ht="21.75" customHeight="1">
      <c r="A56" s="23" t="s">
        <v>56</v>
      </c>
    </row>
    <row r="57" ht="21.75" customHeight="1">
      <c r="A57" s="50" t="s">
        <v>57</v>
      </c>
    </row>
    <row r="58" ht="20.25">
      <c r="A58" s="23" t="s">
        <v>71</v>
      </c>
    </row>
    <row r="59" ht="20.25">
      <c r="A59" s="51" t="s">
        <v>72</v>
      </c>
    </row>
    <row r="60" ht="20.25">
      <c r="A60" s="50" t="s">
        <v>73</v>
      </c>
    </row>
    <row r="61" ht="20.25">
      <c r="A61" s="52" t="s">
        <v>74</v>
      </c>
    </row>
    <row r="62" ht="20.25">
      <c r="A62" s="52" t="s">
        <v>75</v>
      </c>
    </row>
    <row r="63" ht="20.25">
      <c r="A63" s="49" t="s">
        <v>61</v>
      </c>
    </row>
    <row r="64" ht="20.25">
      <c r="A64" s="49" t="s">
        <v>62</v>
      </c>
    </row>
  </sheetData>
  <sheetProtection password="DFD7" sheet="1" objects="1" scenarios="1"/>
  <mergeCells count="5">
    <mergeCell ref="E2:G2"/>
    <mergeCell ref="B7:B8"/>
    <mergeCell ref="D7:D8"/>
    <mergeCell ref="B40:B41"/>
    <mergeCell ref="D40:D4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1" manualBreakCount="1">
    <brk id="33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50" zoomScaleNormal="50" zoomScalePageLayoutView="0" workbookViewId="0" topLeftCell="A1">
      <selection activeCell="D18" sqref="D18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53"/>
      <c r="C1" s="2"/>
      <c r="D1" s="2"/>
    </row>
    <row r="2" spans="1:7" ht="21.75" customHeight="1">
      <c r="A2" s="4" t="s">
        <v>1</v>
      </c>
      <c r="B2" s="53"/>
      <c r="C2" s="2"/>
      <c r="D2" s="2"/>
      <c r="E2" s="57"/>
      <c r="F2" s="57"/>
      <c r="G2" s="57"/>
    </row>
    <row r="3" spans="1:7" ht="21.75" customHeight="1">
      <c r="A3" s="4" t="s">
        <v>65</v>
      </c>
      <c r="B3" s="53"/>
      <c r="C3" s="4"/>
      <c r="D3" s="4"/>
      <c r="E3" s="5"/>
      <c r="F3" s="5"/>
      <c r="G3" s="5"/>
    </row>
    <row r="4" spans="1:4" ht="21.75" customHeight="1">
      <c r="A4" s="6" t="s">
        <v>22</v>
      </c>
      <c r="B4" s="53"/>
      <c r="C4" s="4"/>
      <c r="D4" s="4"/>
    </row>
    <row r="5" spans="1:4" ht="21.75" customHeight="1">
      <c r="A5" s="7"/>
      <c r="C5" s="7"/>
      <c r="D5" s="7"/>
    </row>
    <row r="6" spans="1:4" ht="21.75" customHeight="1" thickBot="1">
      <c r="A6" s="8" t="s">
        <v>77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2171.03</v>
      </c>
      <c r="D9" s="13">
        <v>1730.3</v>
      </c>
      <c r="E9" s="13">
        <v>3166.19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217.63</v>
      </c>
      <c r="D13" s="16">
        <v>174.1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326.44</v>
      </c>
      <c r="D16" s="16">
        <v>287.27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872.86</v>
      </c>
      <c r="D19" s="22">
        <v>170.97</v>
      </c>
      <c r="E19" s="22">
        <v>1201.43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78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ht="21.75" customHeight="1">
      <c r="A32" s="23"/>
    </row>
    <row r="33" spans="3:4" ht="21.75" customHeight="1">
      <c r="C33" s="3"/>
      <c r="D33" s="3"/>
    </row>
    <row r="34" spans="1:4" ht="21.75" customHeight="1">
      <c r="A34" s="1" t="s">
        <v>0</v>
      </c>
      <c r="B34" s="53"/>
      <c r="C34" s="25"/>
      <c r="D34" s="25"/>
    </row>
    <row r="35" spans="1:4" ht="21.75" customHeight="1">
      <c r="A35" s="4" t="s">
        <v>1</v>
      </c>
      <c r="B35" s="53"/>
      <c r="C35" s="1"/>
      <c r="D35" s="1"/>
    </row>
    <row r="36" spans="1:4" ht="21.75" customHeight="1">
      <c r="A36" s="4" t="s">
        <v>63</v>
      </c>
      <c r="B36" s="53"/>
      <c r="C36" s="1"/>
      <c r="D36" s="1"/>
    </row>
    <row r="37" spans="1:4" ht="21.75" customHeight="1">
      <c r="A37" s="6" t="s">
        <v>22</v>
      </c>
      <c r="B37" s="53"/>
      <c r="C37" s="25"/>
      <c r="D37" s="25"/>
    </row>
    <row r="38" spans="1:4" ht="21.75" customHeight="1">
      <c r="A38" s="26"/>
      <c r="C38" s="25"/>
      <c r="D38" s="25"/>
    </row>
    <row r="39" spans="1:4" ht="21.75" customHeight="1" thickBot="1">
      <c r="A39" s="27" t="s">
        <v>77</v>
      </c>
      <c r="C39" s="25"/>
      <c r="D39" s="25"/>
    </row>
    <row r="40" spans="1:5" ht="20.25">
      <c r="A40" s="37"/>
      <c r="B40" s="60" t="s">
        <v>23</v>
      </c>
      <c r="C40" s="9" t="s">
        <v>5</v>
      </c>
      <c r="D40" s="54" t="s">
        <v>6</v>
      </c>
      <c r="E40" s="9" t="s">
        <v>5</v>
      </c>
    </row>
    <row r="41" spans="1:5" ht="21" thickBot="1">
      <c r="A41" s="38"/>
      <c r="B41" s="62"/>
      <c r="C41" s="10" t="s">
        <v>7</v>
      </c>
      <c r="D41" s="63"/>
      <c r="E41" s="39" t="s">
        <v>30</v>
      </c>
    </row>
    <row r="42" spans="1:5" ht="30" customHeight="1">
      <c r="A42" s="40" t="s">
        <v>31</v>
      </c>
      <c r="B42" s="41" t="s">
        <v>32</v>
      </c>
      <c r="C42" s="28">
        <v>2171.03</v>
      </c>
      <c r="D42" s="29">
        <v>1730.3</v>
      </c>
      <c r="E42" s="29">
        <v>3166.19</v>
      </c>
    </row>
    <row r="43" spans="1:5" ht="30" customHeight="1">
      <c r="A43" s="42" t="s">
        <v>33</v>
      </c>
      <c r="B43" s="43" t="s">
        <v>34</v>
      </c>
      <c r="C43" s="30"/>
      <c r="D43" s="31"/>
      <c r="E43" s="44"/>
    </row>
    <row r="44" spans="1:5" ht="30" customHeight="1">
      <c r="A44" s="42" t="s">
        <v>35</v>
      </c>
      <c r="B44" s="43" t="s">
        <v>36</v>
      </c>
      <c r="C44" s="30">
        <v>15.24</v>
      </c>
      <c r="D44" s="31">
        <v>15.24</v>
      </c>
      <c r="E44" s="31">
        <v>15.24</v>
      </c>
    </row>
    <row r="45" spans="1:5" ht="30" customHeight="1">
      <c r="A45" s="45" t="s">
        <v>37</v>
      </c>
      <c r="B45" s="46" t="s">
        <v>38</v>
      </c>
      <c r="C45" s="32"/>
      <c r="D45" s="33"/>
      <c r="E45" s="44"/>
    </row>
    <row r="46" spans="1:5" ht="30" customHeight="1">
      <c r="A46" s="42" t="s">
        <v>39</v>
      </c>
      <c r="B46" s="43" t="s">
        <v>66</v>
      </c>
      <c r="C46" s="30">
        <v>217.63</v>
      </c>
      <c r="D46" s="31">
        <v>174.1</v>
      </c>
      <c r="E46" s="44" t="s">
        <v>41</v>
      </c>
    </row>
    <row r="47" spans="1:5" ht="30" customHeight="1">
      <c r="A47" s="42" t="s">
        <v>42</v>
      </c>
      <c r="B47" s="43" t="s">
        <v>67</v>
      </c>
      <c r="C47" s="30"/>
      <c r="D47" s="31"/>
      <c r="E47" s="44"/>
    </row>
    <row r="48" spans="1:5" ht="30" customHeight="1">
      <c r="A48" s="45" t="s">
        <v>44</v>
      </c>
      <c r="B48" s="46" t="s">
        <v>45</v>
      </c>
      <c r="C48" s="32"/>
      <c r="D48" s="33"/>
      <c r="E48" s="44"/>
    </row>
    <row r="49" spans="1:5" ht="30" customHeight="1">
      <c r="A49" s="42" t="s">
        <v>46</v>
      </c>
      <c r="B49" s="43" t="s">
        <v>68</v>
      </c>
      <c r="C49" s="30">
        <v>326.44</v>
      </c>
      <c r="D49" s="31">
        <v>287.27</v>
      </c>
      <c r="E49" s="44" t="s">
        <v>41</v>
      </c>
    </row>
    <row r="50" spans="1:5" ht="30" customHeight="1">
      <c r="A50" s="42" t="s">
        <v>48</v>
      </c>
      <c r="B50" s="43" t="s">
        <v>49</v>
      </c>
      <c r="C50" s="30" t="s">
        <v>50</v>
      </c>
      <c r="D50" s="31"/>
      <c r="E50" s="44" t="s">
        <v>50</v>
      </c>
    </row>
    <row r="51" spans="1:5" ht="30" customHeight="1">
      <c r="A51" s="42" t="s">
        <v>51</v>
      </c>
      <c r="B51" s="43" t="s">
        <v>69</v>
      </c>
      <c r="C51" s="30"/>
      <c r="D51" s="31"/>
      <c r="E51" s="44"/>
    </row>
    <row r="52" spans="1:5" ht="30" customHeight="1" thickBot="1">
      <c r="A52" s="47" t="s">
        <v>53</v>
      </c>
      <c r="B52" s="48" t="s">
        <v>70</v>
      </c>
      <c r="C52" s="34">
        <v>872.86</v>
      </c>
      <c r="D52" s="35">
        <v>170.97</v>
      </c>
      <c r="E52" s="35">
        <v>1201.43</v>
      </c>
    </row>
    <row r="53" ht="21.75" customHeight="1">
      <c r="A53" s="23" t="s">
        <v>18</v>
      </c>
    </row>
    <row r="54" ht="21.75" customHeight="1">
      <c r="A54" s="23" t="s">
        <v>19</v>
      </c>
    </row>
    <row r="55" ht="21.75" customHeight="1">
      <c r="A55" s="49" t="s">
        <v>55</v>
      </c>
    </row>
    <row r="56" ht="21.75" customHeight="1">
      <c r="A56" s="23" t="s">
        <v>56</v>
      </c>
    </row>
    <row r="57" ht="21.75" customHeight="1">
      <c r="A57" s="50" t="s">
        <v>57</v>
      </c>
    </row>
    <row r="58" ht="20.25">
      <c r="A58" s="23" t="s">
        <v>71</v>
      </c>
    </row>
    <row r="59" ht="20.25">
      <c r="A59" s="51" t="s">
        <v>78</v>
      </c>
    </row>
    <row r="60" ht="20.25">
      <c r="A60" s="50" t="s">
        <v>73</v>
      </c>
    </row>
    <row r="61" ht="20.25">
      <c r="A61" s="52" t="s">
        <v>74</v>
      </c>
    </row>
    <row r="62" ht="20.25">
      <c r="A62" s="52" t="s">
        <v>75</v>
      </c>
    </row>
    <row r="63" ht="20.25">
      <c r="A63" s="49" t="s">
        <v>61</v>
      </c>
    </row>
    <row r="64" ht="20.25">
      <c r="A64" s="49" t="s">
        <v>62</v>
      </c>
    </row>
  </sheetData>
  <sheetProtection password="DFD7" sheet="1" objects="1" scenarios="1"/>
  <mergeCells count="5">
    <mergeCell ref="E2:G2"/>
    <mergeCell ref="B7:B8"/>
    <mergeCell ref="D7:D8"/>
    <mergeCell ref="B40:B41"/>
    <mergeCell ref="D40:D4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1" manualBreakCount="1">
    <brk id="33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50" zoomScaleNormal="50" zoomScalePageLayoutView="0" workbookViewId="0" topLeftCell="A1">
      <selection activeCell="D16" sqref="D16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53"/>
      <c r="C1" s="2"/>
      <c r="D1" s="2"/>
    </row>
    <row r="2" spans="1:7" ht="21.75" customHeight="1">
      <c r="A2" s="4" t="s">
        <v>1</v>
      </c>
      <c r="B2" s="53"/>
      <c r="C2" s="2"/>
      <c r="D2" s="2"/>
      <c r="E2" s="57"/>
      <c r="F2" s="57"/>
      <c r="G2" s="57"/>
    </row>
    <row r="3" spans="1:7" ht="21.75" customHeight="1">
      <c r="A3" s="4" t="s">
        <v>65</v>
      </c>
      <c r="B3" s="53"/>
      <c r="C3" s="4"/>
      <c r="D3" s="4"/>
      <c r="E3" s="5"/>
      <c r="F3" s="5"/>
      <c r="G3" s="5"/>
    </row>
    <row r="4" spans="1:4" ht="21.75" customHeight="1">
      <c r="A4" s="6" t="s">
        <v>22</v>
      </c>
      <c r="B4" s="53"/>
      <c r="C4" s="4"/>
      <c r="D4" s="4"/>
    </row>
    <row r="5" spans="1:4" ht="21.75" customHeight="1">
      <c r="A5" s="7"/>
      <c r="C5" s="7"/>
      <c r="D5" s="7"/>
    </row>
    <row r="6" spans="1:4" ht="21.75" customHeight="1" thickBot="1">
      <c r="A6" s="8" t="s">
        <v>79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2171.03</v>
      </c>
      <c r="D9" s="13">
        <v>1742.3</v>
      </c>
      <c r="E9" s="13">
        <v>3166.19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212.52</v>
      </c>
      <c r="D13" s="16">
        <v>170.02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318.79</v>
      </c>
      <c r="D16" s="16">
        <v>280.54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885.8</v>
      </c>
      <c r="D19" s="22">
        <v>173.34</v>
      </c>
      <c r="E19" s="22">
        <v>1220.38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80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ht="21.75" customHeight="1">
      <c r="A32" s="23"/>
    </row>
    <row r="33" spans="3:4" ht="21.75" customHeight="1">
      <c r="C33" s="3"/>
      <c r="D33" s="3"/>
    </row>
    <row r="34" spans="1:4" ht="21.75" customHeight="1">
      <c r="A34" s="1" t="s">
        <v>0</v>
      </c>
      <c r="B34" s="53"/>
      <c r="C34" s="25"/>
      <c r="D34" s="25"/>
    </row>
    <row r="35" spans="1:4" ht="21.75" customHeight="1">
      <c r="A35" s="4" t="s">
        <v>1</v>
      </c>
      <c r="B35" s="53"/>
      <c r="C35" s="1"/>
      <c r="D35" s="1"/>
    </row>
    <row r="36" spans="1:4" ht="21.75" customHeight="1">
      <c r="A36" s="4" t="s">
        <v>63</v>
      </c>
      <c r="B36" s="53"/>
      <c r="C36" s="1"/>
      <c r="D36" s="1"/>
    </row>
    <row r="37" spans="1:4" ht="21.75" customHeight="1">
      <c r="A37" s="6" t="s">
        <v>22</v>
      </c>
      <c r="B37" s="53"/>
      <c r="C37" s="25"/>
      <c r="D37" s="25"/>
    </row>
    <row r="38" spans="1:4" ht="21.75" customHeight="1">
      <c r="A38" s="26"/>
      <c r="C38" s="25"/>
      <c r="D38" s="25"/>
    </row>
    <row r="39" spans="1:4" ht="21.75" customHeight="1" thickBot="1">
      <c r="A39" s="27" t="s">
        <v>79</v>
      </c>
      <c r="C39" s="25"/>
      <c r="D39" s="25"/>
    </row>
    <row r="40" spans="1:5" ht="20.25">
      <c r="A40" s="37"/>
      <c r="B40" s="60" t="s">
        <v>23</v>
      </c>
      <c r="C40" s="9" t="s">
        <v>5</v>
      </c>
      <c r="D40" s="54" t="s">
        <v>6</v>
      </c>
      <c r="E40" s="9" t="s">
        <v>5</v>
      </c>
    </row>
    <row r="41" spans="1:5" ht="21" thickBot="1">
      <c r="A41" s="38"/>
      <c r="B41" s="62"/>
      <c r="C41" s="10" t="s">
        <v>7</v>
      </c>
      <c r="D41" s="63"/>
      <c r="E41" s="39" t="s">
        <v>30</v>
      </c>
    </row>
    <row r="42" spans="1:5" ht="30" customHeight="1">
      <c r="A42" s="40" t="s">
        <v>31</v>
      </c>
      <c r="B42" s="41" t="s">
        <v>32</v>
      </c>
      <c r="C42" s="28">
        <v>2171.03</v>
      </c>
      <c r="D42" s="29">
        <v>1742.3</v>
      </c>
      <c r="E42" s="29">
        <v>3166.19</v>
      </c>
    </row>
    <row r="43" spans="1:5" ht="30" customHeight="1">
      <c r="A43" s="42" t="s">
        <v>33</v>
      </c>
      <c r="B43" s="43" t="s">
        <v>34</v>
      </c>
      <c r="C43" s="30"/>
      <c r="D43" s="31"/>
      <c r="E43" s="44"/>
    </row>
    <row r="44" spans="1:5" ht="30" customHeight="1">
      <c r="A44" s="42" t="s">
        <v>35</v>
      </c>
      <c r="B44" s="43" t="s">
        <v>36</v>
      </c>
      <c r="C44" s="30">
        <v>15.24</v>
      </c>
      <c r="D44" s="31">
        <v>15.24</v>
      </c>
      <c r="E44" s="31">
        <v>15.24</v>
      </c>
    </row>
    <row r="45" spans="1:5" ht="30" customHeight="1">
      <c r="A45" s="45" t="s">
        <v>37</v>
      </c>
      <c r="B45" s="46" t="s">
        <v>38</v>
      </c>
      <c r="C45" s="32"/>
      <c r="D45" s="33"/>
      <c r="E45" s="44"/>
    </row>
    <row r="46" spans="1:5" ht="30" customHeight="1">
      <c r="A46" s="42" t="s">
        <v>39</v>
      </c>
      <c r="B46" s="43" t="s">
        <v>66</v>
      </c>
      <c r="C46" s="30">
        <v>212.52</v>
      </c>
      <c r="D46" s="31">
        <v>170.02</v>
      </c>
      <c r="E46" s="44" t="s">
        <v>41</v>
      </c>
    </row>
    <row r="47" spans="1:5" ht="30" customHeight="1">
      <c r="A47" s="42" t="s">
        <v>42</v>
      </c>
      <c r="B47" s="43" t="s">
        <v>67</v>
      </c>
      <c r="C47" s="30"/>
      <c r="D47" s="31"/>
      <c r="E47" s="44"/>
    </row>
    <row r="48" spans="1:5" ht="30" customHeight="1">
      <c r="A48" s="45" t="s">
        <v>44</v>
      </c>
      <c r="B48" s="46" t="s">
        <v>45</v>
      </c>
      <c r="C48" s="32"/>
      <c r="D48" s="33"/>
      <c r="E48" s="44"/>
    </row>
    <row r="49" spans="1:5" ht="30" customHeight="1">
      <c r="A49" s="42" t="s">
        <v>46</v>
      </c>
      <c r="B49" s="43" t="s">
        <v>68</v>
      </c>
      <c r="C49" s="30">
        <v>318.79</v>
      </c>
      <c r="D49" s="31">
        <v>280.54</v>
      </c>
      <c r="E49" s="44" t="s">
        <v>41</v>
      </c>
    </row>
    <row r="50" spans="1:5" ht="30" customHeight="1">
      <c r="A50" s="42" t="s">
        <v>48</v>
      </c>
      <c r="B50" s="43" t="s">
        <v>49</v>
      </c>
      <c r="C50" s="30" t="s">
        <v>50</v>
      </c>
      <c r="D50" s="31"/>
      <c r="E50" s="44" t="s">
        <v>50</v>
      </c>
    </row>
    <row r="51" spans="1:5" ht="30" customHeight="1">
      <c r="A51" s="42" t="s">
        <v>51</v>
      </c>
      <c r="B51" s="43" t="s">
        <v>69</v>
      </c>
      <c r="C51" s="30"/>
      <c r="D51" s="31"/>
      <c r="E51" s="44"/>
    </row>
    <row r="52" spans="1:5" ht="30" customHeight="1" thickBot="1">
      <c r="A52" s="47" t="s">
        <v>53</v>
      </c>
      <c r="B52" s="48" t="s">
        <v>70</v>
      </c>
      <c r="C52" s="34">
        <v>885.8</v>
      </c>
      <c r="D52" s="35">
        <v>173.34</v>
      </c>
      <c r="E52" s="35">
        <v>1220.38</v>
      </c>
    </row>
    <row r="53" ht="21.75" customHeight="1">
      <c r="A53" s="23" t="s">
        <v>18</v>
      </c>
    </row>
    <row r="54" ht="21.75" customHeight="1">
      <c r="A54" s="23" t="s">
        <v>19</v>
      </c>
    </row>
    <row r="55" ht="21.75" customHeight="1">
      <c r="A55" s="49" t="s">
        <v>55</v>
      </c>
    </row>
    <row r="56" ht="21.75" customHeight="1">
      <c r="A56" s="23" t="s">
        <v>56</v>
      </c>
    </row>
    <row r="57" ht="21.75" customHeight="1">
      <c r="A57" s="50" t="s">
        <v>57</v>
      </c>
    </row>
    <row r="58" ht="20.25">
      <c r="A58" s="23" t="s">
        <v>71</v>
      </c>
    </row>
    <row r="59" ht="20.25">
      <c r="A59" s="51" t="s">
        <v>80</v>
      </c>
    </row>
    <row r="60" ht="20.25">
      <c r="A60" s="50" t="s">
        <v>73</v>
      </c>
    </row>
    <row r="61" ht="20.25">
      <c r="A61" s="52" t="s">
        <v>74</v>
      </c>
    </row>
    <row r="62" ht="20.25">
      <c r="A62" s="52" t="s">
        <v>75</v>
      </c>
    </row>
    <row r="63" ht="20.25">
      <c r="A63" s="49" t="s">
        <v>61</v>
      </c>
    </row>
    <row r="64" ht="20.25">
      <c r="A64" s="49" t="s">
        <v>62</v>
      </c>
    </row>
  </sheetData>
  <sheetProtection password="DFD7" sheet="1" objects="1" scenarios="1"/>
  <mergeCells count="5">
    <mergeCell ref="E2:G2"/>
    <mergeCell ref="B7:B8"/>
    <mergeCell ref="D7:D8"/>
    <mergeCell ref="B40:B41"/>
    <mergeCell ref="D40:D41"/>
  </mergeCells>
  <printOptions horizontalCentered="1" verticalCentered="1"/>
  <pageMargins left="0.75" right="0.75" top="0.984251968503937" bottom="1" header="0" footer="0"/>
  <pageSetup fitToHeight="3" horizontalDpi="600" verticalDpi="600" orientation="landscape" scale="89" r:id="rId1"/>
  <rowBreaks count="1" manualBreakCount="1">
    <brk id="33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50" zoomScaleNormal="50" zoomScaleSheetLayoutView="40" zoomScalePageLayoutView="0" workbookViewId="0" topLeftCell="A1">
      <selection activeCell="A36" sqref="A36:E36"/>
    </sheetView>
  </sheetViews>
  <sheetFormatPr defaultColWidth="11.421875" defaultRowHeight="12.75"/>
  <cols>
    <col min="1" max="1" width="6.00390625" style="3" customWidth="1"/>
    <col min="2" max="2" width="79.140625" style="3" customWidth="1"/>
    <col min="3" max="3" width="31.28125" style="24" customWidth="1"/>
    <col min="4" max="4" width="29.28125" style="24" customWidth="1"/>
    <col min="5" max="5" width="30.140625" style="3" bestFit="1" customWidth="1"/>
    <col min="6" max="16384" width="11.421875" style="3" customWidth="1"/>
  </cols>
  <sheetData>
    <row r="1" spans="1:5" ht="21.75" customHeight="1">
      <c r="A1" s="64" t="s">
        <v>0</v>
      </c>
      <c r="B1" s="64"/>
      <c r="C1" s="64"/>
      <c r="D1" s="64"/>
      <c r="E1" s="64"/>
    </row>
    <row r="2" spans="1:7" ht="21.75" customHeight="1">
      <c r="A2" s="65" t="s">
        <v>1</v>
      </c>
      <c r="B2" s="65"/>
      <c r="C2" s="65"/>
      <c r="D2" s="65"/>
      <c r="E2" s="65"/>
      <c r="F2" s="5"/>
      <c r="G2" s="5"/>
    </row>
    <row r="3" spans="1:7" ht="21.75" customHeight="1">
      <c r="A3" s="65" t="s">
        <v>65</v>
      </c>
      <c r="B3" s="65"/>
      <c r="C3" s="65"/>
      <c r="D3" s="65"/>
      <c r="E3" s="65"/>
      <c r="F3" s="5"/>
      <c r="G3" s="5"/>
    </row>
    <row r="4" spans="1:5" ht="21.75" customHeight="1">
      <c r="A4" s="66" t="s">
        <v>22</v>
      </c>
      <c r="B4" s="66"/>
      <c r="C4" s="66"/>
      <c r="D4" s="66"/>
      <c r="E4" s="66"/>
    </row>
    <row r="5" spans="1:4" ht="21.75" customHeight="1">
      <c r="A5" s="7"/>
      <c r="C5" s="7"/>
      <c r="D5" s="7"/>
    </row>
    <row r="6" spans="1:4" ht="21.75" customHeight="1" thickBot="1">
      <c r="A6" s="8" t="s">
        <v>81</v>
      </c>
      <c r="C6" s="7"/>
      <c r="D6" s="7"/>
    </row>
    <row r="7" spans="1:5" ht="20.25">
      <c r="A7" s="37"/>
      <c r="B7" s="60" t="s">
        <v>4</v>
      </c>
      <c r="C7" s="9" t="s">
        <v>5</v>
      </c>
      <c r="D7" s="54" t="s">
        <v>6</v>
      </c>
      <c r="E7" s="9" t="s">
        <v>5</v>
      </c>
    </row>
    <row r="8" spans="1:5" ht="21" thickBot="1">
      <c r="A8" s="38"/>
      <c r="B8" s="61"/>
      <c r="C8" s="10" t="s">
        <v>7</v>
      </c>
      <c r="D8" s="59"/>
      <c r="E8" s="39" t="s">
        <v>30</v>
      </c>
    </row>
    <row r="9" spans="1:5" ht="30" customHeight="1">
      <c r="A9" s="40" t="s">
        <v>31</v>
      </c>
      <c r="B9" s="41" t="s">
        <v>32</v>
      </c>
      <c r="C9" s="12">
        <v>2217.66</v>
      </c>
      <c r="D9" s="13">
        <v>1790.12</v>
      </c>
      <c r="E9" s="13">
        <v>3189.19</v>
      </c>
    </row>
    <row r="10" spans="1:5" ht="30" customHeight="1">
      <c r="A10" s="42" t="s">
        <v>33</v>
      </c>
      <c r="B10" s="43" t="s">
        <v>34</v>
      </c>
      <c r="C10" s="15"/>
      <c r="D10" s="16"/>
      <c r="E10" s="44"/>
    </row>
    <row r="11" spans="1:5" ht="30" customHeight="1">
      <c r="A11" s="42" t="s">
        <v>35</v>
      </c>
      <c r="B11" s="43" t="s">
        <v>36</v>
      </c>
      <c r="C11" s="15">
        <v>15.24</v>
      </c>
      <c r="D11" s="16">
        <v>15.24</v>
      </c>
      <c r="E11" s="31">
        <v>15.24</v>
      </c>
    </row>
    <row r="12" spans="1:5" ht="30" customHeight="1">
      <c r="A12" s="45" t="s">
        <v>37</v>
      </c>
      <c r="B12" s="46" t="s">
        <v>38</v>
      </c>
      <c r="C12" s="18"/>
      <c r="D12" s="19"/>
      <c r="E12" s="44"/>
    </row>
    <row r="13" spans="1:5" ht="30" customHeight="1">
      <c r="A13" s="42" t="s">
        <v>39</v>
      </c>
      <c r="B13" s="43" t="s">
        <v>66</v>
      </c>
      <c r="C13" s="15">
        <v>208.52</v>
      </c>
      <c r="D13" s="16">
        <v>166.82</v>
      </c>
      <c r="E13" s="44" t="s">
        <v>41</v>
      </c>
    </row>
    <row r="14" spans="1:5" ht="30" customHeight="1">
      <c r="A14" s="42" t="s">
        <v>42</v>
      </c>
      <c r="B14" s="43" t="s">
        <v>67</v>
      </c>
      <c r="C14" s="15"/>
      <c r="D14" s="16"/>
      <c r="E14" s="44"/>
    </row>
    <row r="15" spans="1:5" ht="30" customHeight="1">
      <c r="A15" s="45" t="s">
        <v>44</v>
      </c>
      <c r="B15" s="46" t="s">
        <v>45</v>
      </c>
      <c r="C15" s="18"/>
      <c r="D15" s="19"/>
      <c r="E15" s="44"/>
    </row>
    <row r="16" spans="1:5" ht="30" customHeight="1">
      <c r="A16" s="42" t="s">
        <v>46</v>
      </c>
      <c r="B16" s="43" t="s">
        <v>68</v>
      </c>
      <c r="C16" s="15">
        <v>312.78</v>
      </c>
      <c r="D16" s="16">
        <v>275.25</v>
      </c>
      <c r="E16" s="44" t="s">
        <v>41</v>
      </c>
    </row>
    <row r="17" spans="1:5" ht="30" customHeight="1">
      <c r="A17" s="42" t="s">
        <v>48</v>
      </c>
      <c r="B17" s="43" t="s">
        <v>49</v>
      </c>
      <c r="C17" s="15" t="s">
        <v>50</v>
      </c>
      <c r="D17" s="16"/>
      <c r="E17" s="44" t="s">
        <v>50</v>
      </c>
    </row>
    <row r="18" spans="1:5" ht="30" customHeight="1">
      <c r="A18" s="42" t="s">
        <v>51</v>
      </c>
      <c r="B18" s="43" t="s">
        <v>69</v>
      </c>
      <c r="C18" s="15"/>
      <c r="D18" s="16"/>
      <c r="E18" s="44"/>
    </row>
    <row r="19" spans="1:5" ht="30" customHeight="1" thickBot="1">
      <c r="A19" s="47" t="s">
        <v>53</v>
      </c>
      <c r="B19" s="48" t="s">
        <v>70</v>
      </c>
      <c r="C19" s="21">
        <v>897.48</v>
      </c>
      <c r="D19" s="22">
        <v>175.45</v>
      </c>
      <c r="E19" s="22">
        <v>1237.85</v>
      </c>
    </row>
    <row r="20" ht="21.75" customHeight="1">
      <c r="A20" s="23" t="s">
        <v>18</v>
      </c>
    </row>
    <row r="21" ht="21.75" customHeight="1">
      <c r="A21" s="23" t="s">
        <v>19</v>
      </c>
    </row>
    <row r="22" ht="21.75" customHeight="1">
      <c r="A22" s="49" t="s">
        <v>55</v>
      </c>
    </row>
    <row r="23" ht="21.75" customHeight="1">
      <c r="A23" s="23" t="s">
        <v>56</v>
      </c>
    </row>
    <row r="24" ht="21.75" customHeight="1">
      <c r="A24" s="50" t="s">
        <v>57</v>
      </c>
    </row>
    <row r="25" ht="21.75" customHeight="1">
      <c r="A25" s="23" t="s">
        <v>71</v>
      </c>
    </row>
    <row r="26" ht="21.75" customHeight="1">
      <c r="A26" s="51" t="s">
        <v>82</v>
      </c>
    </row>
    <row r="27" ht="21.75" customHeight="1">
      <c r="A27" s="50" t="s">
        <v>73</v>
      </c>
    </row>
    <row r="28" ht="21.75" customHeight="1">
      <c r="A28" s="52" t="s">
        <v>74</v>
      </c>
    </row>
    <row r="29" ht="21.75" customHeight="1">
      <c r="A29" s="52" t="s">
        <v>75</v>
      </c>
    </row>
    <row r="30" ht="21.75" customHeight="1">
      <c r="A30" s="49" t="s">
        <v>61</v>
      </c>
    </row>
    <row r="31" ht="21.75" customHeight="1">
      <c r="A31" s="49" t="s">
        <v>62</v>
      </c>
    </row>
    <row r="32" spans="3:4" ht="21.75" customHeight="1">
      <c r="C32" s="3"/>
      <c r="D32" s="3"/>
    </row>
    <row r="33" spans="1:5" ht="21.75" customHeight="1">
      <c r="A33" s="64" t="s">
        <v>0</v>
      </c>
      <c r="B33" s="64"/>
      <c r="C33" s="64"/>
      <c r="D33" s="64"/>
      <c r="E33" s="64"/>
    </row>
    <row r="34" spans="1:5" ht="21.75" customHeight="1">
      <c r="A34" s="65" t="s">
        <v>1</v>
      </c>
      <c r="B34" s="65"/>
      <c r="C34" s="65"/>
      <c r="D34" s="65"/>
      <c r="E34" s="65"/>
    </row>
    <row r="35" spans="1:5" ht="21.75" customHeight="1">
      <c r="A35" s="65" t="s">
        <v>63</v>
      </c>
      <c r="B35" s="65"/>
      <c r="C35" s="65"/>
      <c r="D35" s="65"/>
      <c r="E35" s="65"/>
    </row>
    <row r="36" spans="1:5" ht="21.75" customHeight="1">
      <c r="A36" s="66" t="s">
        <v>22</v>
      </c>
      <c r="B36" s="66"/>
      <c r="C36" s="66"/>
      <c r="D36" s="66"/>
      <c r="E36" s="66"/>
    </row>
    <row r="37" spans="1:4" ht="21.75" customHeight="1">
      <c r="A37" s="26"/>
      <c r="C37" s="25"/>
      <c r="D37" s="25"/>
    </row>
    <row r="38" spans="1:4" ht="21.75" customHeight="1" thickBot="1">
      <c r="A38" s="27" t="s">
        <v>81</v>
      </c>
      <c r="C38" s="25"/>
      <c r="D38" s="25"/>
    </row>
    <row r="39" spans="1:5" ht="20.25">
      <c r="A39" s="37"/>
      <c r="B39" s="60" t="s">
        <v>23</v>
      </c>
      <c r="C39" s="9" t="s">
        <v>5</v>
      </c>
      <c r="D39" s="54" t="s">
        <v>6</v>
      </c>
      <c r="E39" s="9" t="s">
        <v>5</v>
      </c>
    </row>
    <row r="40" spans="1:5" ht="21" thickBot="1">
      <c r="A40" s="38"/>
      <c r="B40" s="62"/>
      <c r="C40" s="10" t="s">
        <v>7</v>
      </c>
      <c r="D40" s="63"/>
      <c r="E40" s="39" t="s">
        <v>30</v>
      </c>
    </row>
    <row r="41" spans="1:5" ht="30" customHeight="1">
      <c r="A41" s="40" t="s">
        <v>31</v>
      </c>
      <c r="B41" s="41" t="s">
        <v>32</v>
      </c>
      <c r="C41" s="28">
        <v>2217.66</v>
      </c>
      <c r="D41" s="29">
        <v>1790.12</v>
      </c>
      <c r="E41" s="29">
        <v>3189.19</v>
      </c>
    </row>
    <row r="42" spans="1:5" ht="30" customHeight="1">
      <c r="A42" s="42" t="s">
        <v>33</v>
      </c>
      <c r="B42" s="43" t="s">
        <v>34</v>
      </c>
      <c r="C42" s="30"/>
      <c r="D42" s="31"/>
      <c r="E42" s="44"/>
    </row>
    <row r="43" spans="1:5" ht="30" customHeight="1">
      <c r="A43" s="42" t="s">
        <v>35</v>
      </c>
      <c r="B43" s="43" t="s">
        <v>36</v>
      </c>
      <c r="C43" s="30">
        <v>15.24</v>
      </c>
      <c r="D43" s="31">
        <v>15.24</v>
      </c>
      <c r="E43" s="31">
        <v>15.24</v>
      </c>
    </row>
    <row r="44" spans="1:5" ht="30" customHeight="1">
      <c r="A44" s="45" t="s">
        <v>37</v>
      </c>
      <c r="B44" s="46" t="s">
        <v>38</v>
      </c>
      <c r="C44" s="32"/>
      <c r="D44" s="33"/>
      <c r="E44" s="44"/>
    </row>
    <row r="45" spans="1:5" ht="30" customHeight="1">
      <c r="A45" s="42" t="s">
        <v>39</v>
      </c>
      <c r="B45" s="43" t="s">
        <v>66</v>
      </c>
      <c r="C45" s="30">
        <v>208.52</v>
      </c>
      <c r="D45" s="31">
        <v>166.82</v>
      </c>
      <c r="E45" s="44" t="s">
        <v>41</v>
      </c>
    </row>
    <row r="46" spans="1:5" ht="30" customHeight="1">
      <c r="A46" s="42" t="s">
        <v>42</v>
      </c>
      <c r="B46" s="43" t="s">
        <v>67</v>
      </c>
      <c r="C46" s="30"/>
      <c r="D46" s="31"/>
      <c r="E46" s="44"/>
    </row>
    <row r="47" spans="1:5" ht="30" customHeight="1">
      <c r="A47" s="45" t="s">
        <v>44</v>
      </c>
      <c r="B47" s="46" t="s">
        <v>45</v>
      </c>
      <c r="C47" s="32"/>
      <c r="D47" s="33"/>
      <c r="E47" s="44"/>
    </row>
    <row r="48" spans="1:5" ht="30" customHeight="1">
      <c r="A48" s="42" t="s">
        <v>46</v>
      </c>
      <c r="B48" s="43" t="s">
        <v>68</v>
      </c>
      <c r="C48" s="30">
        <v>312.78</v>
      </c>
      <c r="D48" s="31">
        <v>275.25</v>
      </c>
      <c r="E48" s="44" t="s">
        <v>41</v>
      </c>
    </row>
    <row r="49" spans="1:5" ht="30" customHeight="1">
      <c r="A49" s="42" t="s">
        <v>48</v>
      </c>
      <c r="B49" s="43" t="s">
        <v>49</v>
      </c>
      <c r="C49" s="30" t="s">
        <v>50</v>
      </c>
      <c r="D49" s="31"/>
      <c r="E49" s="44" t="s">
        <v>50</v>
      </c>
    </row>
    <row r="50" spans="1:5" ht="30" customHeight="1">
      <c r="A50" s="42" t="s">
        <v>51</v>
      </c>
      <c r="B50" s="43" t="s">
        <v>69</v>
      </c>
      <c r="C50" s="30"/>
      <c r="D50" s="31"/>
      <c r="E50" s="44"/>
    </row>
    <row r="51" spans="1:5" ht="30" customHeight="1" thickBot="1">
      <c r="A51" s="47" t="s">
        <v>53</v>
      </c>
      <c r="B51" s="48" t="s">
        <v>70</v>
      </c>
      <c r="C51" s="34">
        <v>897.48</v>
      </c>
      <c r="D51" s="35">
        <v>175.45</v>
      </c>
      <c r="E51" s="35">
        <v>1237.85</v>
      </c>
    </row>
    <row r="52" ht="21.75" customHeight="1">
      <c r="A52" s="23" t="s">
        <v>18</v>
      </c>
    </row>
    <row r="53" ht="21.75" customHeight="1">
      <c r="A53" s="23" t="s">
        <v>19</v>
      </c>
    </row>
    <row r="54" ht="21.75" customHeight="1">
      <c r="A54" s="49" t="s">
        <v>55</v>
      </c>
    </row>
    <row r="55" ht="21.75" customHeight="1">
      <c r="A55" s="23" t="s">
        <v>56</v>
      </c>
    </row>
    <row r="56" ht="21.75" customHeight="1">
      <c r="A56" s="50" t="s">
        <v>57</v>
      </c>
    </row>
    <row r="57" ht="20.25">
      <c r="A57" s="23" t="s">
        <v>71</v>
      </c>
    </row>
    <row r="58" ht="20.25">
      <c r="A58" s="51" t="s">
        <v>82</v>
      </c>
    </row>
    <row r="59" ht="20.25">
      <c r="A59" s="50" t="s">
        <v>73</v>
      </c>
    </row>
    <row r="60" ht="20.25">
      <c r="A60" s="52" t="s">
        <v>74</v>
      </c>
    </row>
    <row r="61" ht="20.25">
      <c r="A61" s="52" t="s">
        <v>75</v>
      </c>
    </row>
    <row r="62" ht="20.25">
      <c r="A62" s="49" t="s">
        <v>61</v>
      </c>
    </row>
    <row r="63" ht="20.25">
      <c r="A63" s="49" t="s">
        <v>62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9:B40"/>
    <mergeCell ref="D39:D40"/>
    <mergeCell ref="A33:E33"/>
    <mergeCell ref="A34:E34"/>
    <mergeCell ref="A35:E35"/>
    <mergeCell ref="A36:E36"/>
  </mergeCells>
  <printOptions horizontalCentered="1" verticalCentered="1"/>
  <pageMargins left="0.75" right="0.75" top="1" bottom="1" header="0" footer="0"/>
  <pageSetup fitToHeight="3" horizontalDpi="600" verticalDpi="600" orientation="landscape" scale="71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2005-02-22T19:18:32Z</dcterms:created>
  <dcterms:modified xsi:type="dcterms:W3CDTF">2020-03-06T16:50:21Z</dcterms:modified>
  <cp:category/>
  <cp:version/>
  <cp:contentType/>
  <cp:contentStatus/>
</cp:coreProperties>
</file>