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1340" windowHeight="5835" firstSheet="6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3">'ABRIL'!$B$1:$D$51</definedName>
    <definedName name="_xlnm.Print_Area" localSheetId="7">'AGOSTO'!$B$1:$D$52</definedName>
    <definedName name="_xlnm.Print_Area" localSheetId="11">'DICIEMBRE'!$A$1:$E$57</definedName>
    <definedName name="_xlnm.Print_Area" localSheetId="0">'ENERO'!$A$1:$C$46</definedName>
    <definedName name="_xlnm.Print_Area" localSheetId="1">'FEBRERO'!$A$1:$C$46</definedName>
    <definedName name="_xlnm.Print_Area" localSheetId="6">'JULIO'!$B$1:$D$52</definedName>
    <definedName name="_xlnm.Print_Area" localSheetId="5">'JUNIO'!$B$1:$D$52</definedName>
    <definedName name="_xlnm.Print_Area" localSheetId="2">'MARZO'!$A$1:$C$46</definedName>
    <definedName name="_xlnm.Print_Area" localSheetId="4">'MAYO'!$B$1:$D$52</definedName>
    <definedName name="_xlnm.Print_Area" localSheetId="10">'NOVIEMBRE'!$A$1:$E$57</definedName>
    <definedName name="_xlnm.Print_Area" localSheetId="8">'SEPTIEMBRE'!$A$1:$E$57</definedName>
  </definedNames>
  <calcPr fullCalcOnLoad="1"/>
</workbook>
</file>

<file path=xl/sharedStrings.xml><?xml version="1.0" encoding="utf-8"?>
<sst xmlns="http://schemas.openxmlformats.org/spreadsheetml/2006/main" count="935" uniqueCount="73">
  <si>
    <t xml:space="preserve">ESTRUCTURA DE PRECIOS DE COMBUSTIBLES LIQUIDOS </t>
  </si>
  <si>
    <t>PARA LA ZONA DE FRONTERA DEL DEPARTAMENTO DE CHOCO</t>
  </si>
  <si>
    <t>PRECIOS DE LOS COMBUSTIBLES EN LA PLANTA DE ABASTO DE CARTAGENA</t>
  </si>
  <si>
    <t>SUMINISTRO A LOS MUNICIPIOS DE ACANDI, UNGUÍA, RIOSUCIO ($/Galón)</t>
  </si>
  <si>
    <t>Componentes del Precio</t>
  </si>
  <si>
    <t>GASOLINA MOTOR</t>
  </si>
  <si>
    <t>ACPM (2)</t>
  </si>
  <si>
    <t>CORRIENTE (1)</t>
  </si>
  <si>
    <t>1. Ingreso al Productor</t>
  </si>
  <si>
    <t>2. Tarifa estampilla de transporte</t>
  </si>
  <si>
    <t>3. Precio Máx. de Venta al Distribuidor Mayorista</t>
  </si>
  <si>
    <t>4. Margen del distribuidor mayorista</t>
  </si>
  <si>
    <t>5. Transporte a Plantas No Interconectadas</t>
  </si>
  <si>
    <t>6. Precio Máximo en Planta de Abasto Mayorista</t>
  </si>
  <si>
    <t>7. Margen del distribuidor minorista</t>
  </si>
  <si>
    <t>8. Pérdida por evaporación</t>
  </si>
  <si>
    <t>9. Transporte planta abasto mayorista  a estación (3)</t>
  </si>
  <si>
    <t>10. Sobretasa (4)</t>
  </si>
  <si>
    <t>(1) Resolución del Ministerio de Minas y Energía No.180454 de 2002</t>
  </si>
  <si>
    <t>(2) Resolución del Ministerio de Minas y Energía No.180455 de 2002</t>
  </si>
  <si>
    <t>(3) Definido libremente por quienes desarrollen dicha actividad</t>
  </si>
  <si>
    <t>(4) Sobretasa según Resolución Minminas. En cada municipio se calcula según acuerdos municipales.</t>
  </si>
  <si>
    <t>PRECIOS DE LOS COMBUSTIBLES EN LA PLANTA DE ABASTO DE BUENAVENTURA</t>
  </si>
  <si>
    <t>SUMINISTRO AL MUNICIPIO DE JURADÓ ($/Galón)</t>
  </si>
  <si>
    <t>VIGENCIA:  0:00 horas  1 de FEBRERO de  2004.</t>
  </si>
  <si>
    <t>(1) Resolución del Ministerio de Minas y Energía No.180456 de 2003</t>
  </si>
  <si>
    <t>(2) Resolución del Ministerio de Minas y Energía No.180457 de 2003</t>
  </si>
  <si>
    <t>VIGENCIA:  0:00 horas  1 de ABRIL de  2004.</t>
  </si>
  <si>
    <t>EXTRA (3)</t>
  </si>
  <si>
    <t>1.</t>
  </si>
  <si>
    <t>Ingreso al Productor</t>
  </si>
  <si>
    <t>2.</t>
  </si>
  <si>
    <t>Tarifa estampilla de transporte (4)</t>
  </si>
  <si>
    <t>3.</t>
  </si>
  <si>
    <t>Recuperación Costos Ley 681 (5)</t>
  </si>
  <si>
    <t>4.</t>
  </si>
  <si>
    <t>Precio Máx. de Venta al Distribuidor Mayorista</t>
  </si>
  <si>
    <t>5.</t>
  </si>
  <si>
    <t>Margen del distribuidor mayorista</t>
  </si>
  <si>
    <t>(*)</t>
  </si>
  <si>
    <t>6.</t>
  </si>
  <si>
    <t>Precio Máximo en Planta de Abasto Mayorista</t>
  </si>
  <si>
    <t>7.</t>
  </si>
  <si>
    <t>Margen del distribuidor minorista</t>
  </si>
  <si>
    <t>8.</t>
  </si>
  <si>
    <t>Pérdida por evaporación</t>
  </si>
  <si>
    <t>(**)</t>
  </si>
  <si>
    <t>9.</t>
  </si>
  <si>
    <t>Transporte planta abasto mayorista  a estación (6)</t>
  </si>
  <si>
    <t>10.</t>
  </si>
  <si>
    <t>Sobretasa (7)</t>
  </si>
  <si>
    <t>(3) Resolución del Ministerio de Minas y Energía No. 18 1543 de 2001</t>
  </si>
  <si>
    <t>(4) Se calcularán en cada sitio de entrega habilitado dependiendo de la tarifa por poliductos que le corresponda.</t>
  </si>
  <si>
    <t>(5) Resolución del Ministerio de Minas y Energía No. 18 0353 del 29 de marzo de 2004</t>
  </si>
  <si>
    <t>(6) Valor que será definido por el Comité Local de Precios del respectivo municipio</t>
  </si>
  <si>
    <t>(7) Sobretasa según Resolución Minminas. En cada municipio se calcula según acuerdos municipales.</t>
  </si>
  <si>
    <t>(*) Definido libremente por el respectivo agente de la cadena de distribución.</t>
  </si>
  <si>
    <t>(**) 0.4% del precio de venta en Planta de Abasto Mayorista.</t>
  </si>
  <si>
    <t>(6) Definido libremente por quienes desarrollen dicha actividad</t>
  </si>
  <si>
    <t>Margen del distribuidor mayorista (6)</t>
  </si>
  <si>
    <t>Margen del distribuidor minorista (6)</t>
  </si>
  <si>
    <t>Transporte planta abasto mayorista  a estación (7)</t>
  </si>
  <si>
    <t>Sobretasa (8)</t>
  </si>
  <si>
    <t>(6) Valores máximos autorizados por el Ministerio de Minas y Energía mediante resolución 18 0479 del 28 de abril de 2004</t>
  </si>
  <si>
    <t>(7) Valor que será definido por el Comité Local de Precios del respectivo municipio</t>
  </si>
  <si>
    <t>(8) Sobretasa según Resolución Minminas. En cada municipio se calcula según acuerdos municipales.</t>
  </si>
  <si>
    <t>VIGENCIA:  0:00 horas  1 de JUNIO de  2004.</t>
  </si>
  <si>
    <t>VIGENCIA:  0:00 horas  1 de JULIO de  2004.</t>
  </si>
  <si>
    <t>VIGENCIA:  0:00 horas  1 de AGOSTO de  2004.</t>
  </si>
  <si>
    <t>VIGENCIA:  0:00 horas  1 de SEPTIEMBRE de  2004.</t>
  </si>
  <si>
    <t>VIGENCIA:  0:00 horas  1 de NOVIEMBRE de  2004.</t>
  </si>
  <si>
    <t>VIGENCIA:  0:00 horas 1 de DICIEMBRE de  2004.</t>
  </si>
  <si>
    <t>(6) Valores máximos autorizados por el Ministerio de Minas y Energía mediante resolución 18 1549 del 29 de noviembre de 2004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</si>
</sst>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.0"/>
    <numFmt numFmtId="189" formatCode="0.0"/>
    <numFmt numFmtId="190" formatCode="mmmm\-yy"/>
    <numFmt numFmtId="191" formatCode="#,##0_ ;\-#,##0\ "/>
    <numFmt numFmtId="192" formatCode="#,##0.00_ ;\-#,##0.00\ "/>
    <numFmt numFmtId="193" formatCode="0.000000"/>
    <numFmt numFmtId="194" formatCode="0.00000"/>
    <numFmt numFmtId="195" formatCode="0.0000"/>
    <numFmt numFmtId="196" formatCode="0.000"/>
    <numFmt numFmtId="197" formatCode="#,##0.00_ ;[Red]\-#,##0.00\ "/>
    <numFmt numFmtId="198" formatCode="#,##0.000_ ;\-#,##0.000\ 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#,##0.000"/>
    <numFmt numFmtId="210" formatCode="#,##0.0000"/>
    <numFmt numFmtId="211" formatCode="#,##0.00000"/>
    <numFmt numFmtId="212" formatCode="#,##0.000000"/>
  </numFmts>
  <fonts count="42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62"/>
      <name val="Arial"/>
      <family val="2"/>
    </font>
    <font>
      <b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 horizontal="centerContinuous" vertical="center"/>
      <protection hidden="1"/>
    </xf>
    <xf numFmtId="0" fontId="3" fillId="33" borderId="0" xfId="0" applyFont="1" applyFill="1" applyAlignment="1" applyProtection="1">
      <alignment horizontal="centerContinuous" vertical="center"/>
      <protection hidden="1"/>
    </xf>
    <xf numFmtId="0" fontId="5" fillId="33" borderId="0" xfId="0" applyFont="1" applyFill="1" applyAlignment="1" applyProtection="1" quotePrefix="1">
      <alignment horizontal="left" vertical="center"/>
      <protection hidden="1"/>
    </xf>
    <xf numFmtId="0" fontId="3" fillId="34" borderId="10" xfId="0" applyFont="1" applyFill="1" applyBorder="1" applyAlignment="1" applyProtection="1">
      <alignment/>
      <protection hidden="1"/>
    </xf>
    <xf numFmtId="2" fontId="2" fillId="35" borderId="11" xfId="0" applyNumberFormat="1" applyFont="1" applyFill="1" applyBorder="1" applyAlignment="1" applyProtection="1">
      <alignment horizontal="center"/>
      <protection hidden="1"/>
    </xf>
    <xf numFmtId="0" fontId="3" fillId="34" borderId="12" xfId="0" applyFont="1" applyFill="1" applyBorder="1" applyAlignment="1" applyProtection="1">
      <alignment/>
      <protection hidden="1"/>
    </xf>
    <xf numFmtId="2" fontId="2" fillId="35" borderId="13" xfId="0" applyNumberFormat="1" applyFont="1" applyFill="1" applyBorder="1" applyAlignment="1" applyProtection="1">
      <alignment horizontal="center"/>
      <protection hidden="1"/>
    </xf>
    <xf numFmtId="0" fontId="2" fillId="33" borderId="14" xfId="0" applyFont="1" applyFill="1" applyBorder="1" applyAlignment="1" applyProtection="1" quotePrefix="1">
      <alignment horizontal="right"/>
      <protection hidden="1"/>
    </xf>
    <xf numFmtId="2" fontId="2" fillId="33" borderId="15" xfId="0" applyNumberFormat="1" applyFont="1" applyFill="1" applyBorder="1" applyAlignment="1" applyProtection="1">
      <alignment horizontal="left"/>
      <protection hidden="1"/>
    </xf>
    <xf numFmtId="4" fontId="2" fillId="33" borderId="16" xfId="0" applyNumberFormat="1" applyFont="1" applyFill="1" applyBorder="1" applyAlignment="1" applyProtection="1">
      <alignment horizontal="center"/>
      <protection hidden="1"/>
    </xf>
    <xf numFmtId="0" fontId="3" fillId="33" borderId="17" xfId="0" applyFont="1" applyFill="1" applyBorder="1" applyAlignment="1" applyProtection="1" quotePrefix="1">
      <alignment horizontal="right"/>
      <protection hidden="1"/>
    </xf>
    <xf numFmtId="2" fontId="3" fillId="33" borderId="18" xfId="0" applyNumberFormat="1" applyFont="1" applyFill="1" applyBorder="1" applyAlignment="1" applyProtection="1">
      <alignment/>
      <protection hidden="1"/>
    </xf>
    <xf numFmtId="4" fontId="3" fillId="33" borderId="19" xfId="0" applyNumberFormat="1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 quotePrefix="1">
      <alignment horizontal="right"/>
      <protection hidden="1"/>
    </xf>
    <xf numFmtId="2" fontId="2" fillId="33" borderId="18" xfId="0" applyNumberFormat="1" applyFont="1" applyFill="1" applyBorder="1" applyAlignment="1" applyProtection="1">
      <alignment/>
      <protection hidden="1"/>
    </xf>
    <xf numFmtId="4" fontId="2" fillId="33" borderId="19" xfId="0" applyNumberFormat="1" applyFont="1" applyFill="1" applyBorder="1" applyAlignment="1" applyProtection="1">
      <alignment horizontal="center"/>
      <protection hidden="1"/>
    </xf>
    <xf numFmtId="0" fontId="3" fillId="33" borderId="20" xfId="0" applyFont="1" applyFill="1" applyBorder="1" applyAlignment="1" applyProtection="1" quotePrefix="1">
      <alignment horizontal="right"/>
      <protection hidden="1"/>
    </xf>
    <xf numFmtId="2" fontId="3" fillId="33" borderId="21" xfId="0" applyNumberFormat="1" applyFont="1" applyFill="1" applyBorder="1" applyAlignment="1" applyProtection="1">
      <alignment horizontal="left"/>
      <protection hidden="1"/>
    </xf>
    <xf numFmtId="4" fontId="3" fillId="33" borderId="22" xfId="0" applyNumberFormat="1" applyFont="1" applyFill="1" applyBorder="1" applyAlignment="1" applyProtection="1">
      <alignment horizontal="center"/>
      <protection hidden="1"/>
    </xf>
    <xf numFmtId="2" fontId="3" fillId="33" borderId="0" xfId="0" applyNumberFormat="1" applyFont="1" applyFill="1" applyBorder="1" applyAlignment="1" applyProtection="1" quotePrefix="1">
      <alignment horizontal="left"/>
      <protection hidden="1"/>
    </xf>
    <xf numFmtId="0" fontId="3" fillId="33" borderId="0" xfId="0" applyFont="1" applyFill="1" applyAlignment="1" applyProtection="1">
      <alignment horizontal="center"/>
      <protection hidden="1"/>
    </xf>
    <xf numFmtId="2" fontId="3" fillId="33" borderId="0" xfId="0" applyNumberFormat="1" applyFont="1" applyFill="1" applyBorder="1" applyAlignment="1" applyProtection="1">
      <alignment/>
      <protection hidden="1"/>
    </xf>
    <xf numFmtId="2" fontId="3" fillId="33" borderId="0" xfId="0" applyNumberFormat="1" applyFont="1" applyFill="1" applyBorder="1" applyAlignment="1" applyProtection="1" quotePrefix="1">
      <alignment/>
      <protection hidden="1"/>
    </xf>
    <xf numFmtId="2" fontId="3" fillId="0" borderId="0" xfId="0" applyNumberFormat="1" applyFont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 quotePrefix="1">
      <alignment horizontal="centerContinuous" vertical="center"/>
      <protection hidden="1"/>
    </xf>
    <xf numFmtId="0" fontId="3" fillId="33" borderId="0" xfId="0" applyFont="1" applyFill="1" applyAlignment="1" applyProtection="1">
      <alignment horizontal="centerContinuous"/>
      <protection hidden="1"/>
    </xf>
    <xf numFmtId="0" fontId="2" fillId="33" borderId="0" xfId="0" applyFont="1" applyFill="1" applyBorder="1" applyAlignment="1" applyProtection="1">
      <alignment horizontal="centerContinuous" vertical="center"/>
      <protection hidden="1"/>
    </xf>
    <xf numFmtId="0" fontId="4" fillId="33" borderId="0" xfId="0" applyFont="1" applyFill="1" applyBorder="1" applyAlignment="1" applyProtection="1">
      <alignment horizontal="centerContinuous" vertical="center"/>
      <protection hidden="1"/>
    </xf>
    <xf numFmtId="0" fontId="4" fillId="33" borderId="0" xfId="0" applyFont="1" applyFill="1" applyBorder="1" applyAlignment="1" applyProtection="1" quotePrefix="1">
      <alignment horizontal="centerContinuous" vertical="center"/>
      <protection hidden="1"/>
    </xf>
    <xf numFmtId="0" fontId="0" fillId="33" borderId="0" xfId="0" applyFill="1" applyAlignment="1" applyProtection="1">
      <alignment horizontal="centerContinuous"/>
      <protection hidden="1"/>
    </xf>
    <xf numFmtId="2" fontId="2" fillId="33" borderId="16" xfId="0" applyNumberFormat="1" applyFont="1" applyFill="1" applyBorder="1" applyAlignment="1" applyProtection="1" quotePrefix="1">
      <alignment horizontal="left"/>
      <protection hidden="1"/>
    </xf>
    <xf numFmtId="2" fontId="3" fillId="33" borderId="19" xfId="0" applyNumberFormat="1" applyFont="1" applyFill="1" applyBorder="1" applyAlignment="1" applyProtection="1">
      <alignment/>
      <protection hidden="1"/>
    </xf>
    <xf numFmtId="2" fontId="2" fillId="33" borderId="19" xfId="0" applyNumberFormat="1" applyFont="1" applyFill="1" applyBorder="1" applyAlignment="1" applyProtection="1">
      <alignment/>
      <protection hidden="1"/>
    </xf>
    <xf numFmtId="2" fontId="3" fillId="33" borderId="22" xfId="0" applyNumberFormat="1" applyFont="1" applyFill="1" applyBorder="1" applyAlignment="1" applyProtection="1" quotePrefix="1">
      <alignment horizontal="left"/>
      <protection hidden="1"/>
    </xf>
    <xf numFmtId="2" fontId="3" fillId="0" borderId="0" xfId="0" applyNumberFormat="1" applyFont="1" applyBorder="1" applyAlignment="1" applyProtection="1" quotePrefix="1">
      <alignment horizontal="left"/>
      <protection hidden="1"/>
    </xf>
    <xf numFmtId="0" fontId="5" fillId="0" borderId="0" xfId="0" applyFont="1" applyAlignment="1" applyProtection="1" quotePrefix="1">
      <alignment horizontal="left" vertical="center"/>
      <protection hidden="1"/>
    </xf>
    <xf numFmtId="2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 horizontal="center" vertical="center"/>
      <protection hidden="1"/>
    </xf>
    <xf numFmtId="2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34" borderId="25" xfId="0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 quotePrefix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ENE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FEB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R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MAYO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5286519\Mis%20documentos\PUBLICACION%20DE%20PRECIOS%20WEB\HISTORICOS%202004\COMBUSTIBLES\ZONAS%20DE%20FRONTERA%20MES\ZFRONTERAOCTUBRE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 1 de ENERO de  2004.</v>
          </cell>
        </row>
        <row r="9">
          <cell r="B9">
            <v>1954.83</v>
          </cell>
          <cell r="C9">
            <v>1595.92</v>
          </cell>
        </row>
        <row r="14">
          <cell r="B14">
            <v>196.03</v>
          </cell>
          <cell r="C14">
            <v>148.98</v>
          </cell>
        </row>
        <row r="16">
          <cell r="B16">
            <v>297.27</v>
          </cell>
          <cell r="C16">
            <v>255.65</v>
          </cell>
        </row>
        <row r="19">
          <cell r="B19">
            <v>804.2</v>
          </cell>
          <cell r="C19">
            <v>157.03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</sheetNames>
    <sheetDataSet>
      <sheetData sheetId="0">
        <row r="9">
          <cell r="B9">
            <v>1971.38</v>
          </cell>
          <cell r="C9">
            <v>1604.58</v>
          </cell>
        </row>
        <row r="14">
          <cell r="B14">
            <v>201.03</v>
          </cell>
          <cell r="C14">
            <v>152.78</v>
          </cell>
        </row>
        <row r="16">
          <cell r="B16">
            <v>304.77</v>
          </cell>
          <cell r="C16">
            <v>262.1</v>
          </cell>
        </row>
        <row r="19">
          <cell r="B19">
            <v>814.09</v>
          </cell>
          <cell r="C19">
            <v>159.53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6">
          <cell r="A6" t="str">
            <v>VIGENCIA:  0:00 horas  1 de MARZO de  2004.</v>
          </cell>
        </row>
        <row r="9">
          <cell r="B9">
            <v>2005.51</v>
          </cell>
          <cell r="C9">
            <v>1622.99</v>
          </cell>
        </row>
        <row r="14">
          <cell r="B14">
            <v>206.03</v>
          </cell>
          <cell r="C14">
            <v>156.58</v>
          </cell>
        </row>
        <row r="16">
          <cell r="B16">
            <v>312.27</v>
          </cell>
          <cell r="C16">
            <v>268.55</v>
          </cell>
        </row>
        <row r="19">
          <cell r="B19">
            <v>825.12</v>
          </cell>
          <cell r="C19">
            <v>161.75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CHOCO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  <sheetName val="COMPARATIVO PRECIOS"/>
      <sheetName val="Gráfico1"/>
    </sheetNames>
    <sheetDataSet>
      <sheetData sheetId="0">
        <row r="6">
          <cell r="A6" t="str">
            <v>VIGENCIA:  0:00 horas  1 de MAYO de  2004.</v>
          </cell>
        </row>
        <row r="9">
          <cell r="B9">
            <v>2064.12</v>
          </cell>
          <cell r="C9">
            <v>1669.02</v>
          </cell>
          <cell r="D9">
            <v>3006.19</v>
          </cell>
        </row>
        <row r="14">
          <cell r="B14">
            <v>211.54</v>
          </cell>
          <cell r="C14">
            <v>169.23</v>
          </cell>
        </row>
        <row r="16">
          <cell r="B16">
            <v>317.31</v>
          </cell>
          <cell r="C16">
            <v>280.28</v>
          </cell>
        </row>
        <row r="19">
          <cell r="B19">
            <v>848.23</v>
          </cell>
          <cell r="C19">
            <v>166.21</v>
          </cell>
          <cell r="D19">
            <v>1161.5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s. MINMINAS"/>
      <sheetName val="AMAZONAS"/>
      <sheetName val="ARAUCA"/>
      <sheetName val="GUAINIA"/>
      <sheetName val="BOYACA"/>
      <sheetName val="CESAR"/>
      <sheetName val="N.SANTANDER"/>
      <sheetName val="CUCUTA"/>
      <sheetName val="GUAJIRA "/>
      <sheetName val="NARIÑO"/>
      <sheetName val="PUTUMAYO"/>
      <sheetName val="VAUPES"/>
      <sheetName val="VICHADA"/>
      <sheetName val="ELECTROCOMBUSTIBLE"/>
    </sheetNames>
    <sheetDataSet>
      <sheetData sheetId="0">
        <row r="6">
          <cell r="A6" t="str">
            <v>VIGENCIA:  0:00 horas  1 de OCTUBRE de  2004.</v>
          </cell>
        </row>
        <row r="9">
          <cell r="B9">
            <v>2275.3</v>
          </cell>
          <cell r="C9">
            <v>1833.95</v>
          </cell>
          <cell r="D9">
            <v>3189.19</v>
          </cell>
        </row>
        <row r="14">
          <cell r="B14">
            <v>203.54</v>
          </cell>
          <cell r="C14">
            <v>162.83</v>
          </cell>
        </row>
        <row r="16">
          <cell r="B16">
            <v>305.31</v>
          </cell>
          <cell r="C16">
            <v>268.67</v>
          </cell>
        </row>
        <row r="19">
          <cell r="B19">
            <v>908.87</v>
          </cell>
          <cell r="C19">
            <v>177.54</v>
          </cell>
          <cell r="D19">
            <v>1253.04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50" zoomScaleNormal="50" zoomScalePageLayoutView="0" workbookViewId="0" topLeftCell="A1">
      <selection activeCell="A16" sqref="A15:A16"/>
    </sheetView>
  </sheetViews>
  <sheetFormatPr defaultColWidth="11.421875" defaultRowHeight="12.75"/>
  <cols>
    <col min="1" max="1" width="80.421875" style="27" bestFit="1" customWidth="1"/>
    <col min="2" max="2" width="30.7109375" style="27" bestFit="1" customWidth="1"/>
    <col min="3" max="3" width="25.28125" style="27" customWidth="1"/>
    <col min="4" max="16384" width="11.421875" style="27" customWidth="1"/>
  </cols>
  <sheetData>
    <row r="1" spans="1:3" s="1" customFormat="1" ht="20.25">
      <c r="A1" s="30" t="s">
        <v>0</v>
      </c>
      <c r="B1" s="3"/>
      <c r="C1" s="3"/>
    </row>
    <row r="2" spans="1:3" s="1" customFormat="1" ht="20.25">
      <c r="A2" s="32" t="s">
        <v>1</v>
      </c>
      <c r="B2" s="3"/>
      <c r="C2" s="3"/>
    </row>
    <row r="3" spans="1:3" s="1" customFormat="1" ht="20.25">
      <c r="A3" s="32" t="s">
        <v>2</v>
      </c>
      <c r="B3" s="30"/>
      <c r="C3" s="30"/>
    </row>
    <row r="4" spans="1:3" s="1" customFormat="1" ht="20.25">
      <c r="A4" s="33" t="s">
        <v>3</v>
      </c>
      <c r="B4" s="34"/>
      <c r="C4" s="34"/>
    </row>
    <row r="5" spans="1:3" s="1" customFormat="1" ht="20.25">
      <c r="A5" s="2"/>
      <c r="B5" s="3"/>
      <c r="C5" s="3"/>
    </row>
    <row r="6" spans="1:3" s="1" customFormat="1" ht="21" thickBot="1">
      <c r="A6" s="4" t="str">
        <f>'[1]Res. MINMINAS'!A6</f>
        <v>VIGENCIA:  0:00 horas  1 de ENERO de  2004.</v>
      </c>
      <c r="B6" s="3"/>
      <c r="C6" s="3"/>
    </row>
    <row r="7" spans="1:3" s="1" customFormat="1" ht="20.25">
      <c r="A7" s="42" t="s">
        <v>4</v>
      </c>
      <c r="B7" s="6" t="s">
        <v>5</v>
      </c>
      <c r="C7" s="42" t="s">
        <v>6</v>
      </c>
    </row>
    <row r="8" spans="1:3" s="1" customFormat="1" ht="21" thickBot="1">
      <c r="A8" s="43"/>
      <c r="B8" s="8" t="s">
        <v>7</v>
      </c>
      <c r="C8" s="43"/>
    </row>
    <row r="9" spans="1:3" s="1" customFormat="1" ht="34.5" customHeight="1">
      <c r="A9" s="36" t="s">
        <v>8</v>
      </c>
      <c r="B9" s="11">
        <f>'[1]Res. MINMINAS'!B9</f>
        <v>1954.83</v>
      </c>
      <c r="C9" s="11">
        <f>'[1]Res. MINMINAS'!C9</f>
        <v>1595.92</v>
      </c>
    </row>
    <row r="10" spans="1:3" s="1" customFormat="1" ht="34.5" customHeight="1">
      <c r="A10" s="37" t="s">
        <v>9</v>
      </c>
      <c r="B10" s="14">
        <v>34</v>
      </c>
      <c r="C10" s="14">
        <f>+B10</f>
        <v>34</v>
      </c>
    </row>
    <row r="11" spans="1:3" s="1" customFormat="1" ht="34.5" customHeight="1">
      <c r="A11" s="38" t="s">
        <v>10</v>
      </c>
      <c r="B11" s="18">
        <f>SUM(B9:B10)</f>
        <v>1988.83</v>
      </c>
      <c r="C11" s="18">
        <f>SUM(C9:C10)</f>
        <v>1629.92</v>
      </c>
    </row>
    <row r="12" spans="1:3" s="1" customFormat="1" ht="34.5" customHeight="1">
      <c r="A12" s="37" t="s">
        <v>11</v>
      </c>
      <c r="B12" s="14">
        <f>'[1]Res. MINMINAS'!B14</f>
        <v>196.03</v>
      </c>
      <c r="C12" s="14">
        <f>'[1]Res. MINMINAS'!C14</f>
        <v>148.98</v>
      </c>
    </row>
    <row r="13" spans="1:3" s="1" customFormat="1" ht="34.5" customHeight="1">
      <c r="A13" s="37" t="s">
        <v>12</v>
      </c>
      <c r="B13" s="14"/>
      <c r="C13" s="14"/>
    </row>
    <row r="14" spans="1:3" s="1" customFormat="1" ht="34.5" customHeight="1">
      <c r="A14" s="38" t="s">
        <v>13</v>
      </c>
      <c r="B14" s="18">
        <f>SUM(B11:B13)</f>
        <v>2184.86</v>
      </c>
      <c r="C14" s="18">
        <f>SUM(C11:C13)</f>
        <v>1778.9</v>
      </c>
    </row>
    <row r="15" spans="1:3" s="1" customFormat="1" ht="34.5" customHeight="1">
      <c r="A15" s="37" t="s">
        <v>14</v>
      </c>
      <c r="B15" s="14">
        <f>'[1]Res. MINMINAS'!B16</f>
        <v>297.27</v>
      </c>
      <c r="C15" s="14">
        <f>'[1]Res. MINMINAS'!C16</f>
        <v>255.65</v>
      </c>
    </row>
    <row r="16" spans="1:3" s="1" customFormat="1" ht="34.5" customHeight="1">
      <c r="A16" s="37" t="s">
        <v>15</v>
      </c>
      <c r="B16" s="14">
        <f>(ROUND((0.004*B14),2))</f>
        <v>8.74</v>
      </c>
      <c r="C16" s="14"/>
    </row>
    <row r="17" spans="1:3" s="1" customFormat="1" ht="34.5" customHeight="1">
      <c r="A17" s="37" t="s">
        <v>16</v>
      </c>
      <c r="B17" s="14"/>
      <c r="C17" s="14"/>
    </row>
    <row r="18" spans="1:3" s="1" customFormat="1" ht="34.5" customHeight="1" thickBot="1">
      <c r="A18" s="39" t="s">
        <v>17</v>
      </c>
      <c r="B18" s="21">
        <f>'[1]Res. MINMINAS'!B19</f>
        <v>804.2</v>
      </c>
      <c r="C18" s="21">
        <f>'[1]Res. MINMINAS'!C19</f>
        <v>157.03</v>
      </c>
    </row>
    <row r="19" spans="1:3" s="1" customFormat="1" ht="20.25">
      <c r="A19" s="22" t="s">
        <v>18</v>
      </c>
      <c r="B19" s="23"/>
      <c r="C19" s="23"/>
    </row>
    <row r="20" spans="1:3" s="1" customFormat="1" ht="20.25">
      <c r="A20" s="22" t="s">
        <v>19</v>
      </c>
      <c r="B20" s="23"/>
      <c r="C20" s="23"/>
    </row>
    <row r="21" spans="1:3" s="1" customFormat="1" ht="20.25">
      <c r="A21" s="22" t="s">
        <v>20</v>
      </c>
      <c r="B21" s="23"/>
      <c r="C21" s="23"/>
    </row>
    <row r="22" spans="1:3" s="1" customFormat="1" ht="20.25">
      <c r="A22" s="40" t="s">
        <v>21</v>
      </c>
      <c r="B22" s="23"/>
      <c r="C22" s="23"/>
    </row>
    <row r="23" spans="1:3" s="1" customFormat="1" ht="20.25">
      <c r="A23" s="22"/>
      <c r="B23" s="23"/>
      <c r="C23" s="23"/>
    </row>
    <row r="24" spans="1:3" s="1" customFormat="1" ht="20.25">
      <c r="A24" s="24"/>
      <c r="B24" s="23"/>
      <c r="C24" s="23"/>
    </row>
    <row r="25" spans="1:3" s="1" customFormat="1" ht="20.25">
      <c r="A25" s="30" t="s">
        <v>0</v>
      </c>
      <c r="B25" s="3"/>
      <c r="C25" s="3"/>
    </row>
    <row r="26" spans="1:3" ht="20.25">
      <c r="A26" s="32" t="s">
        <v>1</v>
      </c>
      <c r="B26" s="30"/>
      <c r="C26" s="30"/>
    </row>
    <row r="27" spans="1:3" ht="20.25">
      <c r="A27" s="32" t="s">
        <v>22</v>
      </c>
      <c r="B27" s="30"/>
      <c r="C27" s="30"/>
    </row>
    <row r="28" spans="1:3" ht="20.25">
      <c r="A28" s="33" t="s">
        <v>23</v>
      </c>
      <c r="B28" s="34"/>
      <c r="C28" s="34"/>
    </row>
    <row r="29" spans="1:3" ht="20.25">
      <c r="A29" s="2"/>
      <c r="B29" s="3"/>
      <c r="C29" s="3"/>
    </row>
    <row r="30" spans="1:3" ht="21" thickBot="1">
      <c r="A30" s="4" t="str">
        <f>A6</f>
        <v>VIGENCIA:  0:00 horas  1 de ENERO de  2004.</v>
      </c>
      <c r="B30" s="3"/>
      <c r="C30" s="3"/>
    </row>
    <row r="31" spans="1:3" ht="20.25">
      <c r="A31" s="42" t="s">
        <v>4</v>
      </c>
      <c r="B31" s="6" t="s">
        <v>5</v>
      </c>
      <c r="C31" s="42" t="s">
        <v>6</v>
      </c>
    </row>
    <row r="32" spans="1:3" ht="21" thickBot="1">
      <c r="A32" s="43"/>
      <c r="B32" s="8" t="s">
        <v>7</v>
      </c>
      <c r="C32" s="43"/>
    </row>
    <row r="33" spans="1:3" s="1" customFormat="1" ht="34.5" customHeight="1">
      <c r="A33" s="36" t="s">
        <v>8</v>
      </c>
      <c r="B33" s="11">
        <f>'[1]Res. MINMINAS'!B9</f>
        <v>1954.83</v>
      </c>
      <c r="C33" s="11">
        <f>'[1]Res. MINMINAS'!C9</f>
        <v>1595.92</v>
      </c>
    </row>
    <row r="34" spans="1:3" s="1" customFormat="1" ht="34.5" customHeight="1">
      <c r="A34" s="37" t="s">
        <v>9</v>
      </c>
      <c r="B34" s="14">
        <v>295.32</v>
      </c>
      <c r="C34" s="14">
        <f>+B34</f>
        <v>295.32</v>
      </c>
    </row>
    <row r="35" spans="1:3" s="1" customFormat="1" ht="34.5" customHeight="1">
      <c r="A35" s="38" t="s">
        <v>10</v>
      </c>
      <c r="B35" s="18">
        <f>SUM(B33:B34)</f>
        <v>2250.15</v>
      </c>
      <c r="C35" s="18">
        <f>SUM(C33:C34)</f>
        <v>1891.24</v>
      </c>
    </row>
    <row r="36" spans="1:3" s="1" customFormat="1" ht="34.5" customHeight="1">
      <c r="A36" s="37" t="s">
        <v>11</v>
      </c>
      <c r="B36" s="14">
        <f>'[1]Res. MINMINAS'!B14</f>
        <v>196.03</v>
      </c>
      <c r="C36" s="14">
        <f>'[1]Res. MINMINAS'!C14</f>
        <v>148.98</v>
      </c>
    </row>
    <row r="37" spans="1:3" s="1" customFormat="1" ht="34.5" customHeight="1">
      <c r="A37" s="37" t="s">
        <v>12</v>
      </c>
      <c r="B37" s="14"/>
      <c r="C37" s="14"/>
    </row>
    <row r="38" spans="1:3" s="1" customFormat="1" ht="34.5" customHeight="1">
      <c r="A38" s="38" t="s">
        <v>13</v>
      </c>
      <c r="B38" s="18">
        <f>SUM(B35:B37)</f>
        <v>2446.1800000000003</v>
      </c>
      <c r="C38" s="18">
        <f>SUM(C35:C37)</f>
        <v>2040.22</v>
      </c>
    </row>
    <row r="39" spans="1:3" s="1" customFormat="1" ht="34.5" customHeight="1">
      <c r="A39" s="37" t="s">
        <v>14</v>
      </c>
      <c r="B39" s="14">
        <f>'[1]Res. MINMINAS'!B16</f>
        <v>297.27</v>
      </c>
      <c r="C39" s="14">
        <f>'[1]Res. MINMINAS'!C16</f>
        <v>255.65</v>
      </c>
    </row>
    <row r="40" spans="1:3" s="1" customFormat="1" ht="34.5" customHeight="1">
      <c r="A40" s="37" t="s">
        <v>15</v>
      </c>
      <c r="B40" s="14">
        <f>ROUND((0.004*B38),2)</f>
        <v>9.78</v>
      </c>
      <c r="C40" s="14"/>
    </row>
    <row r="41" spans="1:3" s="1" customFormat="1" ht="34.5" customHeight="1">
      <c r="A41" s="37" t="s">
        <v>16</v>
      </c>
      <c r="B41" s="14"/>
      <c r="C41" s="14"/>
    </row>
    <row r="42" spans="1:3" s="1" customFormat="1" ht="34.5" customHeight="1" thickBot="1">
      <c r="A42" s="39" t="s">
        <v>17</v>
      </c>
      <c r="B42" s="21">
        <f>'[1]Res. MINMINAS'!B19</f>
        <v>804.2</v>
      </c>
      <c r="C42" s="21">
        <f>'[1]Res. MINMINAS'!C19</f>
        <v>157.03</v>
      </c>
    </row>
    <row r="43" spans="1:3" ht="20.25">
      <c r="A43" s="22" t="s">
        <v>18</v>
      </c>
      <c r="B43" s="23"/>
      <c r="C43" s="23"/>
    </row>
    <row r="44" spans="1:3" ht="20.25">
      <c r="A44" s="22" t="s">
        <v>19</v>
      </c>
      <c r="B44" s="23"/>
      <c r="C44" s="23"/>
    </row>
    <row r="45" spans="1:3" ht="20.25">
      <c r="A45" s="22" t="s">
        <v>20</v>
      </c>
      <c r="B45" s="23"/>
      <c r="C45" s="23"/>
    </row>
    <row r="46" ht="20.25">
      <c r="A46" s="40" t="s">
        <v>21</v>
      </c>
    </row>
  </sheetData>
  <sheetProtection password="DFD7" sheet="1" objects="1" scenarios="1"/>
  <mergeCells count="4">
    <mergeCell ref="A7:A8"/>
    <mergeCell ref="C7:C8"/>
    <mergeCell ref="A31:A32"/>
    <mergeCell ref="C31:C32"/>
  </mergeCells>
  <printOptions horizontalCentered="1" verticalCentered="1"/>
  <pageMargins left="0.75" right="0.75" top="1" bottom="1" header="0" footer="0"/>
  <pageSetup fitToHeight="2" fitToWidth="2" horizontalDpi="600" verticalDpi="600" orientation="landscape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7"/>
  <sheetViews>
    <sheetView zoomScale="50" zoomScaleNormal="50" zoomScaleSheetLayoutView="40" zoomScalePageLayoutView="0" workbookViewId="0" topLeftCell="A1">
      <selection activeCell="A30" sqref="A30:E30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5" s="1" customFormat="1" ht="21.75" customHeight="1">
      <c r="A1" s="46" t="s">
        <v>0</v>
      </c>
      <c r="B1" s="46"/>
      <c r="C1" s="46"/>
      <c r="D1" s="46"/>
      <c r="E1" s="46"/>
    </row>
    <row r="2" spans="1:5" s="1" customFormat="1" ht="21.75" customHeight="1">
      <c r="A2" s="47" t="s">
        <v>1</v>
      </c>
      <c r="B2" s="47"/>
      <c r="C2" s="47"/>
      <c r="D2" s="47"/>
      <c r="E2" s="47"/>
    </row>
    <row r="3" spans="1:5" s="1" customFormat="1" ht="21.75" customHeight="1">
      <c r="A3" s="47" t="s">
        <v>2</v>
      </c>
      <c r="B3" s="47"/>
      <c r="C3" s="47"/>
      <c r="D3" s="47"/>
      <c r="E3" s="47"/>
    </row>
    <row r="4" spans="1:5" s="1" customFormat="1" ht="21.75" customHeight="1">
      <c r="A4" s="48" t="s">
        <v>3</v>
      </c>
      <c r="B4" s="48"/>
      <c r="C4" s="48"/>
      <c r="D4" s="48"/>
      <c r="E4" s="48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tr">
        <f>'[5]Res. MINMINAS'!A6</f>
        <v>VIGENCIA:  0:00 horas  1 de OCTUBRE de  2004.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f>'[5]Res. MINMINAS'!B9</f>
        <v>2275.3</v>
      </c>
      <c r="D9" s="11">
        <f>'[5]Res. MINMINAS'!C9</f>
        <v>1833.95</v>
      </c>
      <c r="E9" s="11">
        <f>'[5]Res. MINMINAS'!D9</f>
        <v>3189.19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f>'[5]Res. MINMINAS'!B14</f>
        <v>203.54</v>
      </c>
      <c r="D13" s="14">
        <f>'[5]Res. MINMINAS'!C14</f>
        <v>162.83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f>'[5]Res. MINMINAS'!B16</f>
        <v>305.31</v>
      </c>
      <c r="D15" s="14">
        <f>'[5]Res. MINMINAS'!C16</f>
        <v>268.67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f>'[5]Res. MINMINAS'!B19</f>
        <v>908.87</v>
      </c>
      <c r="D18" s="21">
        <f>'[5]Res. MINMINAS'!C19</f>
        <v>177.54</v>
      </c>
      <c r="E18" s="21">
        <f>'[5]Res. MINMINAS'!D19</f>
        <v>1253.04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63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4"/>
      <c r="C29" s="23"/>
      <c r="D29" s="23"/>
    </row>
    <row r="30" spans="1:5" s="1" customFormat="1" ht="21.75" customHeight="1">
      <c r="A30" s="46" t="s">
        <v>0</v>
      </c>
      <c r="B30" s="46"/>
      <c r="C30" s="46"/>
      <c r="D30" s="46"/>
      <c r="E30" s="46"/>
    </row>
    <row r="31" spans="1:5" ht="21.75" customHeight="1">
      <c r="A31" s="47" t="s">
        <v>1</v>
      </c>
      <c r="B31" s="47"/>
      <c r="C31" s="47"/>
      <c r="D31" s="47"/>
      <c r="E31" s="47"/>
    </row>
    <row r="32" spans="1:5" ht="21.75" customHeight="1">
      <c r="A32" s="47" t="s">
        <v>22</v>
      </c>
      <c r="B32" s="47"/>
      <c r="C32" s="47"/>
      <c r="D32" s="47"/>
      <c r="E32" s="47"/>
    </row>
    <row r="33" spans="1:5" ht="21.75" customHeight="1">
      <c r="A33" s="48" t="s">
        <v>23</v>
      </c>
      <c r="B33" s="48"/>
      <c r="C33" s="48"/>
      <c r="D33" s="48"/>
      <c r="E33" s="48"/>
    </row>
    <row r="34" spans="1:4" ht="21.75" customHeight="1">
      <c r="A34" s="2"/>
      <c r="C34" s="3"/>
      <c r="D34" s="3"/>
    </row>
    <row r="35" spans="1:4" ht="21.75" customHeight="1" thickBot="1">
      <c r="A35" s="4" t="str">
        <f>'[5]Res. MINMINAS'!A6</f>
        <v>VIGENCIA:  0:00 horas  1 de OCTUBRE de  2004.</v>
      </c>
      <c r="C35" s="3"/>
      <c r="D35" s="3"/>
    </row>
    <row r="36" spans="1:5" ht="20.25">
      <c r="A36" s="28"/>
      <c r="B36" s="44" t="s">
        <v>4</v>
      </c>
      <c r="C36" s="6" t="s">
        <v>5</v>
      </c>
      <c r="D36" s="42" t="s">
        <v>6</v>
      </c>
      <c r="E36" s="6" t="s">
        <v>5</v>
      </c>
    </row>
    <row r="37" spans="1:5" ht="21" thickBot="1">
      <c r="A37" s="29"/>
      <c r="B37" s="45"/>
      <c r="C37" s="8" t="s">
        <v>7</v>
      </c>
      <c r="D37" s="43"/>
      <c r="E37" s="8" t="s">
        <v>28</v>
      </c>
    </row>
    <row r="38" spans="1:5" s="1" customFormat="1" ht="30" customHeight="1">
      <c r="A38" s="9" t="s">
        <v>29</v>
      </c>
      <c r="B38" s="10" t="s">
        <v>30</v>
      </c>
      <c r="C38" s="11">
        <f>'[5]Res. MINMINAS'!B9</f>
        <v>2275.3</v>
      </c>
      <c r="D38" s="11">
        <f>'[5]Res. MINMINAS'!C9</f>
        <v>1833.95</v>
      </c>
      <c r="E38" s="11">
        <f>'[5]Res. MINMINAS'!D9</f>
        <v>3189.19</v>
      </c>
    </row>
    <row r="39" spans="1:5" s="1" customFormat="1" ht="30" customHeight="1">
      <c r="A39" s="12" t="s">
        <v>31</v>
      </c>
      <c r="B39" s="13" t="s">
        <v>32</v>
      </c>
      <c r="C39" s="14"/>
      <c r="D39" s="14"/>
      <c r="E39" s="15"/>
    </row>
    <row r="40" spans="1:5" s="1" customFormat="1" ht="30" customHeight="1">
      <c r="A40" s="12" t="s">
        <v>33</v>
      </c>
      <c r="B40" s="13" t="s">
        <v>34</v>
      </c>
      <c r="C40" s="14">
        <v>15.24</v>
      </c>
      <c r="D40" s="14">
        <v>15.24</v>
      </c>
      <c r="E40" s="14">
        <v>15.24</v>
      </c>
    </row>
    <row r="41" spans="1:5" s="1" customFormat="1" ht="30" customHeight="1">
      <c r="A41" s="16" t="s">
        <v>35</v>
      </c>
      <c r="B41" s="17" t="s">
        <v>36</v>
      </c>
      <c r="C41" s="18"/>
      <c r="D41" s="18"/>
      <c r="E41" s="15"/>
    </row>
    <row r="42" spans="1:5" s="1" customFormat="1" ht="30" customHeight="1">
      <c r="A42" s="12" t="s">
        <v>37</v>
      </c>
      <c r="B42" s="13" t="s">
        <v>38</v>
      </c>
      <c r="C42" s="14">
        <f>'[5]Res. MINMINAS'!B14</f>
        <v>203.54</v>
      </c>
      <c r="D42" s="14">
        <f>'[5]Res. MINMINAS'!C14</f>
        <v>162.83</v>
      </c>
      <c r="E42" s="15" t="s">
        <v>39</v>
      </c>
    </row>
    <row r="43" spans="1:5" s="1" customFormat="1" ht="30" customHeight="1">
      <c r="A43" s="16" t="s">
        <v>40</v>
      </c>
      <c r="B43" s="17" t="s">
        <v>41</v>
      </c>
      <c r="C43" s="18"/>
      <c r="D43" s="18"/>
      <c r="E43" s="15"/>
    </row>
    <row r="44" spans="1:5" s="1" customFormat="1" ht="30" customHeight="1">
      <c r="A44" s="12" t="s">
        <v>42</v>
      </c>
      <c r="B44" s="13" t="s">
        <v>43</v>
      </c>
      <c r="C44" s="14">
        <f>'[5]Res. MINMINAS'!B16</f>
        <v>305.31</v>
      </c>
      <c r="D44" s="14">
        <f>'[5]Res. MINMINAS'!C16</f>
        <v>268.67</v>
      </c>
      <c r="E44" s="15" t="s">
        <v>39</v>
      </c>
    </row>
    <row r="45" spans="1:5" s="1" customFormat="1" ht="30" customHeight="1">
      <c r="A45" s="12" t="s">
        <v>44</v>
      </c>
      <c r="B45" s="13" t="s">
        <v>45</v>
      </c>
      <c r="C45" s="14" t="s">
        <v>46</v>
      </c>
      <c r="D45" s="14"/>
      <c r="E45" s="15" t="s">
        <v>46</v>
      </c>
    </row>
    <row r="46" spans="1:5" s="1" customFormat="1" ht="30" customHeight="1">
      <c r="A46" s="12" t="s">
        <v>47</v>
      </c>
      <c r="B46" s="13" t="s">
        <v>48</v>
      </c>
      <c r="C46" s="14"/>
      <c r="D46" s="14"/>
      <c r="E46" s="15"/>
    </row>
    <row r="47" spans="1:5" s="1" customFormat="1" ht="30" customHeight="1" thickBot="1">
      <c r="A47" s="19" t="s">
        <v>49</v>
      </c>
      <c r="B47" s="20" t="s">
        <v>50</v>
      </c>
      <c r="C47" s="21">
        <f>'[5]Res. MINMINAS'!B19</f>
        <v>908.87</v>
      </c>
      <c r="D47" s="21">
        <f>'[5]Res. MINMINAS'!C19</f>
        <v>177.54</v>
      </c>
      <c r="E47" s="21">
        <f>'[5]Res. MINMINAS'!D19</f>
        <v>1253.04</v>
      </c>
    </row>
    <row r="48" spans="1:4" ht="21.75" customHeight="1">
      <c r="A48" s="22" t="s">
        <v>25</v>
      </c>
      <c r="C48" s="23"/>
      <c r="D48" s="23"/>
    </row>
    <row r="49" spans="1:4" ht="21.75" customHeight="1">
      <c r="A49" s="22" t="s">
        <v>26</v>
      </c>
      <c r="C49" s="23"/>
      <c r="D49" s="23"/>
    </row>
    <row r="50" spans="1:4" ht="21.75" customHeight="1">
      <c r="A50" s="24" t="s">
        <v>51</v>
      </c>
      <c r="C50" s="23"/>
      <c r="D50" s="23"/>
    </row>
    <row r="51" ht="21.75" customHeight="1">
      <c r="A51" s="24" t="s">
        <v>52</v>
      </c>
    </row>
    <row r="52" ht="20.25">
      <c r="A52" s="25" t="s">
        <v>53</v>
      </c>
    </row>
    <row r="53" ht="20.25">
      <c r="A53" s="26" t="s">
        <v>63</v>
      </c>
    </row>
    <row r="54" ht="20.25">
      <c r="A54" s="22" t="s">
        <v>64</v>
      </c>
    </row>
    <row r="55" ht="20.25">
      <c r="A55" s="22" t="s">
        <v>65</v>
      </c>
    </row>
    <row r="56" ht="20.25">
      <c r="A56" s="24" t="s">
        <v>56</v>
      </c>
    </row>
    <row r="57" ht="20.25">
      <c r="A57" s="24" t="s">
        <v>57</v>
      </c>
    </row>
  </sheetData>
  <sheetProtection password="DFD7" sheet="1" objects="1" scenarios="1"/>
  <mergeCells count="12">
    <mergeCell ref="A1:E1"/>
    <mergeCell ref="A2:E2"/>
    <mergeCell ref="A3:E3"/>
    <mergeCell ref="A4:E4"/>
    <mergeCell ref="B7:B8"/>
    <mergeCell ref="D7:D8"/>
    <mergeCell ref="B36:B37"/>
    <mergeCell ref="D36:D37"/>
    <mergeCell ref="A30:E30"/>
    <mergeCell ref="A31:E31"/>
    <mergeCell ref="A32:E32"/>
    <mergeCell ref="A33:E33"/>
  </mergeCells>
  <printOptions horizontalCentered="1" verticalCentered="1"/>
  <pageMargins left="0.75" right="0.75" top="1" bottom="1" header="0" footer="0"/>
  <pageSetup fitToHeight="2" fitToWidth="2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zoomScale="50" zoomScaleNormal="50" zoomScaleSheetLayoutView="40" zoomScalePageLayoutView="0" workbookViewId="0" topLeftCell="A1">
      <selection activeCell="D11" sqref="D11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5" s="1" customFormat="1" ht="21.75" customHeight="1">
      <c r="A1" s="46" t="s">
        <v>0</v>
      </c>
      <c r="B1" s="46"/>
      <c r="C1" s="46"/>
      <c r="D1" s="46"/>
      <c r="E1" s="46"/>
    </row>
    <row r="2" spans="1:5" s="1" customFormat="1" ht="21.75" customHeight="1">
      <c r="A2" s="47" t="s">
        <v>1</v>
      </c>
      <c r="B2" s="47"/>
      <c r="C2" s="47"/>
      <c r="D2" s="47"/>
      <c r="E2" s="47"/>
    </row>
    <row r="3" spans="1:5" s="1" customFormat="1" ht="21.75" customHeight="1">
      <c r="A3" s="47" t="s">
        <v>2</v>
      </c>
      <c r="B3" s="47"/>
      <c r="C3" s="47"/>
      <c r="D3" s="47"/>
      <c r="E3" s="47"/>
    </row>
    <row r="4" spans="1:5" s="1" customFormat="1" ht="21.75" customHeight="1">
      <c r="A4" s="48" t="s">
        <v>3</v>
      </c>
      <c r="B4" s="48"/>
      <c r="C4" s="48"/>
      <c r="D4" s="48"/>
      <c r="E4" s="48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">
        <v>70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v>2327.27</v>
      </c>
      <c r="D9" s="11">
        <v>1896.99</v>
      </c>
      <c r="E9" s="11">
        <v>3339.19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v>206.47</v>
      </c>
      <c r="D13" s="14">
        <v>165.18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v>309.7</v>
      </c>
      <c r="D15" s="14">
        <v>272.54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v>920.22</v>
      </c>
      <c r="D18" s="21">
        <v>179.59</v>
      </c>
      <c r="E18" s="21">
        <v>1267.22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63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4"/>
      <c r="C29" s="23"/>
      <c r="D29" s="23"/>
    </row>
    <row r="30" spans="1:5" s="1" customFormat="1" ht="21.75" customHeight="1">
      <c r="A30" s="46" t="s">
        <v>0</v>
      </c>
      <c r="B30" s="46"/>
      <c r="C30" s="46"/>
      <c r="D30" s="46"/>
      <c r="E30" s="46"/>
    </row>
    <row r="31" spans="1:5" ht="21.75" customHeight="1">
      <c r="A31" s="47" t="s">
        <v>1</v>
      </c>
      <c r="B31" s="47"/>
      <c r="C31" s="47"/>
      <c r="D31" s="47"/>
      <c r="E31" s="47"/>
    </row>
    <row r="32" spans="1:5" ht="21.75" customHeight="1">
      <c r="A32" s="47" t="s">
        <v>22</v>
      </c>
      <c r="B32" s="47"/>
      <c r="C32" s="47"/>
      <c r="D32" s="47"/>
      <c r="E32" s="47"/>
    </row>
    <row r="33" spans="1:5" ht="21.75" customHeight="1">
      <c r="A33" s="48" t="s">
        <v>23</v>
      </c>
      <c r="B33" s="48"/>
      <c r="C33" s="48"/>
      <c r="D33" s="48"/>
      <c r="E33" s="48"/>
    </row>
    <row r="34" spans="1:4" ht="21.75" customHeight="1">
      <c r="A34" s="2"/>
      <c r="C34" s="3"/>
      <c r="D34" s="3"/>
    </row>
    <row r="35" spans="1:4" ht="21.75" customHeight="1" thickBot="1">
      <c r="A35" s="4" t="s">
        <v>70</v>
      </c>
      <c r="C35" s="3"/>
      <c r="D35" s="3"/>
    </row>
    <row r="36" spans="1:5" ht="20.25">
      <c r="A36" s="28"/>
      <c r="B36" s="44" t="s">
        <v>4</v>
      </c>
      <c r="C36" s="6" t="s">
        <v>5</v>
      </c>
      <c r="D36" s="42" t="s">
        <v>6</v>
      </c>
      <c r="E36" s="6" t="s">
        <v>5</v>
      </c>
    </row>
    <row r="37" spans="1:5" ht="21" thickBot="1">
      <c r="A37" s="29"/>
      <c r="B37" s="45"/>
      <c r="C37" s="8" t="s">
        <v>7</v>
      </c>
      <c r="D37" s="43"/>
      <c r="E37" s="8" t="s">
        <v>28</v>
      </c>
    </row>
    <row r="38" spans="1:5" s="1" customFormat="1" ht="30" customHeight="1">
      <c r="A38" s="9" t="s">
        <v>29</v>
      </c>
      <c r="B38" s="10" t="s">
        <v>30</v>
      </c>
      <c r="C38" s="11">
        <v>2327.27</v>
      </c>
      <c r="D38" s="11">
        <v>1896.99</v>
      </c>
      <c r="E38" s="11">
        <v>3339.19</v>
      </c>
    </row>
    <row r="39" spans="1:5" s="1" customFormat="1" ht="30" customHeight="1">
      <c r="A39" s="12" t="s">
        <v>31</v>
      </c>
      <c r="B39" s="13" t="s">
        <v>32</v>
      </c>
      <c r="C39" s="14"/>
      <c r="D39" s="14"/>
      <c r="E39" s="15"/>
    </row>
    <row r="40" spans="1:5" s="1" customFormat="1" ht="30" customHeight="1">
      <c r="A40" s="12" t="s">
        <v>33</v>
      </c>
      <c r="B40" s="13" t="s">
        <v>34</v>
      </c>
      <c r="C40" s="14">
        <v>15.24</v>
      </c>
      <c r="D40" s="14">
        <v>15.24</v>
      </c>
      <c r="E40" s="14">
        <v>15.24</v>
      </c>
    </row>
    <row r="41" spans="1:5" s="1" customFormat="1" ht="30" customHeight="1">
      <c r="A41" s="16" t="s">
        <v>35</v>
      </c>
      <c r="B41" s="17" t="s">
        <v>36</v>
      </c>
      <c r="C41" s="18"/>
      <c r="D41" s="18"/>
      <c r="E41" s="15"/>
    </row>
    <row r="42" spans="1:5" s="1" customFormat="1" ht="30" customHeight="1">
      <c r="A42" s="12" t="s">
        <v>37</v>
      </c>
      <c r="B42" s="13" t="s">
        <v>38</v>
      </c>
      <c r="C42" s="14">
        <v>206.47</v>
      </c>
      <c r="D42" s="14">
        <v>165.18</v>
      </c>
      <c r="E42" s="15" t="s">
        <v>39</v>
      </c>
    </row>
    <row r="43" spans="1:5" s="1" customFormat="1" ht="30" customHeight="1">
      <c r="A43" s="16" t="s">
        <v>40</v>
      </c>
      <c r="B43" s="17" t="s">
        <v>41</v>
      </c>
      <c r="C43" s="18"/>
      <c r="D43" s="18"/>
      <c r="E43" s="15"/>
    </row>
    <row r="44" spans="1:5" s="1" customFormat="1" ht="30" customHeight="1">
      <c r="A44" s="12" t="s">
        <v>42</v>
      </c>
      <c r="B44" s="13" t="s">
        <v>43</v>
      </c>
      <c r="C44" s="14">
        <v>309.7</v>
      </c>
      <c r="D44" s="14">
        <v>272.54</v>
      </c>
      <c r="E44" s="15" t="s">
        <v>39</v>
      </c>
    </row>
    <row r="45" spans="1:5" s="1" customFormat="1" ht="30" customHeight="1">
      <c r="A45" s="12" t="s">
        <v>44</v>
      </c>
      <c r="B45" s="13" t="s">
        <v>45</v>
      </c>
      <c r="C45" s="14" t="s">
        <v>46</v>
      </c>
      <c r="D45" s="14"/>
      <c r="E45" s="15" t="s">
        <v>46</v>
      </c>
    </row>
    <row r="46" spans="1:5" s="1" customFormat="1" ht="30" customHeight="1">
      <c r="A46" s="12" t="s">
        <v>47</v>
      </c>
      <c r="B46" s="13" t="s">
        <v>48</v>
      </c>
      <c r="C46" s="14"/>
      <c r="D46" s="14"/>
      <c r="E46" s="15"/>
    </row>
    <row r="47" spans="1:5" s="1" customFormat="1" ht="30" customHeight="1" thickBot="1">
      <c r="A47" s="19" t="s">
        <v>49</v>
      </c>
      <c r="B47" s="20" t="s">
        <v>50</v>
      </c>
      <c r="C47" s="21">
        <v>920.22</v>
      </c>
      <c r="D47" s="21">
        <v>179.59</v>
      </c>
      <c r="E47" s="21">
        <v>1267.22</v>
      </c>
    </row>
    <row r="48" spans="1:4" ht="21.75" customHeight="1">
      <c r="A48" s="22" t="s">
        <v>25</v>
      </c>
      <c r="C48" s="23"/>
      <c r="D48" s="23"/>
    </row>
    <row r="49" spans="1:4" ht="21.75" customHeight="1">
      <c r="A49" s="22" t="s">
        <v>26</v>
      </c>
      <c r="C49" s="23"/>
      <c r="D49" s="23"/>
    </row>
    <row r="50" spans="1:4" ht="21.75" customHeight="1">
      <c r="A50" s="24" t="s">
        <v>51</v>
      </c>
      <c r="C50" s="23"/>
      <c r="D50" s="23"/>
    </row>
    <row r="51" ht="21.75" customHeight="1">
      <c r="A51" s="24" t="s">
        <v>52</v>
      </c>
    </row>
    <row r="52" ht="20.25">
      <c r="A52" s="25" t="s">
        <v>53</v>
      </c>
    </row>
    <row r="53" ht="20.25">
      <c r="A53" s="26" t="s">
        <v>63</v>
      </c>
    </row>
    <row r="54" ht="20.25">
      <c r="A54" s="22" t="s">
        <v>64</v>
      </c>
    </row>
    <row r="55" ht="20.25">
      <c r="A55" s="22" t="s">
        <v>65</v>
      </c>
    </row>
    <row r="56" ht="20.25">
      <c r="A56" s="24" t="s">
        <v>56</v>
      </c>
    </row>
    <row r="57" ht="20.25">
      <c r="A57" s="24" t="s">
        <v>57</v>
      </c>
    </row>
  </sheetData>
  <sheetProtection password="DFD7" sheet="1" objects="1" scenarios="1"/>
  <mergeCells count="12">
    <mergeCell ref="A1:E1"/>
    <mergeCell ref="A2:E2"/>
    <mergeCell ref="A3:E3"/>
    <mergeCell ref="A4:E4"/>
    <mergeCell ref="B7:B8"/>
    <mergeCell ref="D7:D8"/>
    <mergeCell ref="B36:B37"/>
    <mergeCell ref="D36:D37"/>
    <mergeCell ref="A30:E30"/>
    <mergeCell ref="A31:E31"/>
    <mergeCell ref="A32:E32"/>
    <mergeCell ref="A33:E33"/>
  </mergeCells>
  <printOptions horizontalCentered="1" verticalCentered="1"/>
  <pageMargins left="0.75" right="0.75" top="1" bottom="1" header="0" footer="0"/>
  <pageSetup fitToHeight="2" fitToWidth="2" horizontalDpi="600" verticalDpi="600" orientation="landscape" scale="65" r:id="rId1"/>
  <rowBreaks count="1" manualBreakCount="1">
    <brk id="29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="50" zoomScaleNormal="50" zoomScaleSheetLayoutView="40" zoomScalePageLayoutView="0" workbookViewId="0" topLeftCell="A1">
      <selection activeCell="E17" sqref="E17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5" s="1" customFormat="1" ht="21.75" customHeight="1">
      <c r="A1" s="46" t="s">
        <v>0</v>
      </c>
      <c r="B1" s="46"/>
      <c r="C1" s="46"/>
      <c r="D1" s="46"/>
      <c r="E1" s="46"/>
    </row>
    <row r="2" spans="1:5" s="1" customFormat="1" ht="21.75" customHeight="1">
      <c r="A2" s="47" t="s">
        <v>1</v>
      </c>
      <c r="B2" s="47"/>
      <c r="C2" s="47"/>
      <c r="D2" s="47"/>
      <c r="E2" s="47"/>
    </row>
    <row r="3" spans="1:5" s="1" customFormat="1" ht="21.75" customHeight="1">
      <c r="A3" s="47" t="s">
        <v>2</v>
      </c>
      <c r="B3" s="47"/>
      <c r="C3" s="47"/>
      <c r="D3" s="47"/>
      <c r="E3" s="47"/>
    </row>
    <row r="4" spans="1:5" s="1" customFormat="1" ht="21.75" customHeight="1">
      <c r="A4" s="48" t="s">
        <v>3</v>
      </c>
      <c r="B4" s="48"/>
      <c r="C4" s="48"/>
      <c r="D4" s="48"/>
      <c r="E4" s="48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">
        <v>71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v>2369.19</v>
      </c>
      <c r="D9" s="11">
        <v>1925.65</v>
      </c>
      <c r="E9" s="11">
        <v>3339.19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v>215.8</v>
      </c>
      <c r="D13" s="14">
        <v>194.22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v>317.35</v>
      </c>
      <c r="D15" s="14">
        <v>285.62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v>931.58</v>
      </c>
      <c r="D18" s="21">
        <v>181.74</v>
      </c>
      <c r="E18" s="21">
        <v>1282.29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72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4"/>
      <c r="C29" s="23"/>
      <c r="D29" s="23"/>
    </row>
    <row r="30" spans="1:5" s="1" customFormat="1" ht="21.75" customHeight="1">
      <c r="A30" s="46" t="s">
        <v>0</v>
      </c>
      <c r="B30" s="46"/>
      <c r="C30" s="46"/>
      <c r="D30" s="46"/>
      <c r="E30" s="46"/>
    </row>
    <row r="31" spans="1:5" ht="21.75" customHeight="1">
      <c r="A31" s="47" t="s">
        <v>1</v>
      </c>
      <c r="B31" s="47"/>
      <c r="C31" s="47"/>
      <c r="D31" s="47"/>
      <c r="E31" s="47"/>
    </row>
    <row r="32" spans="1:5" ht="21.75" customHeight="1">
      <c r="A32" s="47" t="s">
        <v>22</v>
      </c>
      <c r="B32" s="47"/>
      <c r="C32" s="47"/>
      <c r="D32" s="47"/>
      <c r="E32" s="47"/>
    </row>
    <row r="33" spans="1:5" ht="21.75" customHeight="1">
      <c r="A33" s="48" t="s">
        <v>23</v>
      </c>
      <c r="B33" s="48"/>
      <c r="C33" s="48"/>
      <c r="D33" s="48"/>
      <c r="E33" s="48"/>
    </row>
    <row r="34" spans="1:4" ht="21.75" customHeight="1">
      <c r="A34" s="2"/>
      <c r="C34" s="3"/>
      <c r="D34" s="3"/>
    </row>
    <row r="35" spans="1:4" ht="21.75" customHeight="1" thickBot="1">
      <c r="A35" s="4" t="s">
        <v>71</v>
      </c>
      <c r="C35" s="3"/>
      <c r="D35" s="3"/>
    </row>
    <row r="36" spans="1:5" ht="20.25">
      <c r="A36" s="28"/>
      <c r="B36" s="44" t="s">
        <v>4</v>
      </c>
      <c r="C36" s="6" t="s">
        <v>5</v>
      </c>
      <c r="D36" s="42" t="s">
        <v>6</v>
      </c>
      <c r="E36" s="6" t="s">
        <v>5</v>
      </c>
    </row>
    <row r="37" spans="1:5" ht="21" thickBot="1">
      <c r="A37" s="29"/>
      <c r="B37" s="45"/>
      <c r="C37" s="8" t="s">
        <v>7</v>
      </c>
      <c r="D37" s="43"/>
      <c r="E37" s="8" t="s">
        <v>28</v>
      </c>
    </row>
    <row r="38" spans="1:5" s="1" customFormat="1" ht="30" customHeight="1">
      <c r="A38" s="9" t="s">
        <v>29</v>
      </c>
      <c r="B38" s="10" t="s">
        <v>30</v>
      </c>
      <c r="C38" s="11">
        <v>2369.19</v>
      </c>
      <c r="D38" s="11">
        <v>1925.65</v>
      </c>
      <c r="E38" s="11">
        <v>3339.19</v>
      </c>
    </row>
    <row r="39" spans="1:5" s="1" customFormat="1" ht="30" customHeight="1">
      <c r="A39" s="12" t="s">
        <v>31</v>
      </c>
      <c r="B39" s="13" t="s">
        <v>32</v>
      </c>
      <c r="C39" s="14"/>
      <c r="D39" s="14"/>
      <c r="E39" s="15"/>
    </row>
    <row r="40" spans="1:5" s="1" customFormat="1" ht="30" customHeight="1">
      <c r="A40" s="12" t="s">
        <v>33</v>
      </c>
      <c r="B40" s="13" t="s">
        <v>34</v>
      </c>
      <c r="C40" s="14">
        <v>15.24</v>
      </c>
      <c r="D40" s="14">
        <v>15.24</v>
      </c>
      <c r="E40" s="14">
        <v>15.24</v>
      </c>
    </row>
    <row r="41" spans="1:5" s="1" customFormat="1" ht="30" customHeight="1">
      <c r="A41" s="16" t="s">
        <v>35</v>
      </c>
      <c r="B41" s="17" t="s">
        <v>36</v>
      </c>
      <c r="C41" s="18"/>
      <c r="D41" s="18"/>
      <c r="E41" s="15"/>
    </row>
    <row r="42" spans="1:5" s="1" customFormat="1" ht="30" customHeight="1">
      <c r="A42" s="12" t="s">
        <v>37</v>
      </c>
      <c r="B42" s="13" t="s">
        <v>38</v>
      </c>
      <c r="C42" s="14">
        <v>215.8</v>
      </c>
      <c r="D42" s="14">
        <v>194.22</v>
      </c>
      <c r="E42" s="15" t="s">
        <v>39</v>
      </c>
    </row>
    <row r="43" spans="1:5" s="1" customFormat="1" ht="30" customHeight="1">
      <c r="A43" s="16" t="s">
        <v>40</v>
      </c>
      <c r="B43" s="17" t="s">
        <v>41</v>
      </c>
      <c r="C43" s="18"/>
      <c r="D43" s="18"/>
      <c r="E43" s="15"/>
    </row>
    <row r="44" spans="1:5" s="1" customFormat="1" ht="30" customHeight="1">
      <c r="A44" s="12" t="s">
        <v>42</v>
      </c>
      <c r="B44" s="13" t="s">
        <v>43</v>
      </c>
      <c r="C44" s="14">
        <v>317.35</v>
      </c>
      <c r="D44" s="14">
        <v>285.62</v>
      </c>
      <c r="E44" s="15" t="s">
        <v>39</v>
      </c>
    </row>
    <row r="45" spans="1:5" s="1" customFormat="1" ht="30" customHeight="1">
      <c r="A45" s="12" t="s">
        <v>44</v>
      </c>
      <c r="B45" s="13" t="s">
        <v>45</v>
      </c>
      <c r="C45" s="14" t="s">
        <v>46</v>
      </c>
      <c r="D45" s="14"/>
      <c r="E45" s="15" t="s">
        <v>46</v>
      </c>
    </row>
    <row r="46" spans="1:5" s="1" customFormat="1" ht="30" customHeight="1">
      <c r="A46" s="12" t="s">
        <v>47</v>
      </c>
      <c r="B46" s="13" t="s">
        <v>48</v>
      </c>
      <c r="C46" s="14"/>
      <c r="D46" s="14"/>
      <c r="E46" s="15"/>
    </row>
    <row r="47" spans="1:5" s="1" customFormat="1" ht="30" customHeight="1" thickBot="1">
      <c r="A47" s="19" t="s">
        <v>49</v>
      </c>
      <c r="B47" s="20" t="s">
        <v>50</v>
      </c>
      <c r="C47" s="21">
        <v>931.58</v>
      </c>
      <c r="D47" s="21">
        <v>181.74</v>
      </c>
      <c r="E47" s="21">
        <v>1282.29</v>
      </c>
    </row>
    <row r="48" spans="1:4" ht="21.75" customHeight="1">
      <c r="A48" s="22" t="s">
        <v>25</v>
      </c>
      <c r="C48" s="23"/>
      <c r="D48" s="23"/>
    </row>
    <row r="49" spans="1:4" ht="21.75" customHeight="1">
      <c r="A49" s="22" t="s">
        <v>26</v>
      </c>
      <c r="C49" s="23"/>
      <c r="D49" s="23"/>
    </row>
    <row r="50" spans="1:4" ht="21.75" customHeight="1">
      <c r="A50" s="24" t="s">
        <v>51</v>
      </c>
      <c r="C50" s="23"/>
      <c r="D50" s="23"/>
    </row>
    <row r="51" ht="21.75" customHeight="1">
      <c r="A51" s="24" t="s">
        <v>52</v>
      </c>
    </row>
    <row r="52" ht="20.25">
      <c r="A52" s="25" t="s">
        <v>53</v>
      </c>
    </row>
    <row r="53" ht="20.25">
      <c r="A53" s="26" t="s">
        <v>72</v>
      </c>
    </row>
    <row r="54" ht="20.25">
      <c r="A54" s="22" t="s">
        <v>64</v>
      </c>
    </row>
    <row r="55" ht="20.25">
      <c r="A55" s="22" t="s">
        <v>65</v>
      </c>
    </row>
    <row r="56" ht="20.25">
      <c r="A56" s="24" t="s">
        <v>56</v>
      </c>
    </row>
    <row r="57" ht="20.25">
      <c r="A57" s="24" t="s">
        <v>57</v>
      </c>
    </row>
  </sheetData>
  <sheetProtection password="DFD7" sheet="1" objects="1" scenarios="1"/>
  <mergeCells count="12">
    <mergeCell ref="A1:E1"/>
    <mergeCell ref="A2:E2"/>
    <mergeCell ref="A3:E3"/>
    <mergeCell ref="A4:E4"/>
    <mergeCell ref="B7:B8"/>
    <mergeCell ref="D7:D8"/>
    <mergeCell ref="B36:B37"/>
    <mergeCell ref="D36:D37"/>
    <mergeCell ref="A30:E30"/>
    <mergeCell ref="A31:E31"/>
    <mergeCell ref="A32:E32"/>
    <mergeCell ref="A33:E33"/>
  </mergeCells>
  <printOptions horizontalCentered="1" verticalCentered="1"/>
  <pageMargins left="0.75" right="0.75" top="1" bottom="1" header="0" footer="0"/>
  <pageSetup fitToHeight="2" fitToWidth="2" horizontalDpi="600" verticalDpi="600" orientation="landscape" scale="67" r:id="rId1"/>
  <rowBreaks count="1" manualBreakCount="1">
    <brk id="2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50" zoomScaleNormal="50" zoomScalePageLayoutView="0" workbookViewId="0" topLeftCell="A24">
      <selection activeCell="B35" sqref="B35"/>
    </sheetView>
  </sheetViews>
  <sheetFormatPr defaultColWidth="11.421875" defaultRowHeight="12.75"/>
  <cols>
    <col min="1" max="1" width="80.421875" style="27" bestFit="1" customWidth="1"/>
    <col min="2" max="2" width="30.7109375" style="27" bestFit="1" customWidth="1"/>
    <col min="3" max="3" width="25.28125" style="27" customWidth="1"/>
    <col min="4" max="16384" width="11.421875" style="27" customWidth="1"/>
  </cols>
  <sheetData>
    <row r="1" spans="1:3" s="1" customFormat="1" ht="20.25">
      <c r="A1" s="30" t="s">
        <v>0</v>
      </c>
      <c r="B1" s="3"/>
      <c r="C1" s="3"/>
    </row>
    <row r="2" spans="1:3" s="1" customFormat="1" ht="20.25">
      <c r="A2" s="32" t="s">
        <v>1</v>
      </c>
      <c r="B2" s="3"/>
      <c r="C2" s="3"/>
    </row>
    <row r="3" spans="1:3" s="1" customFormat="1" ht="20.25">
      <c r="A3" s="32" t="s">
        <v>2</v>
      </c>
      <c r="B3" s="30"/>
      <c r="C3" s="30"/>
    </row>
    <row r="4" spans="1:3" s="1" customFormat="1" ht="20.25">
      <c r="A4" s="33" t="s">
        <v>3</v>
      </c>
      <c r="B4" s="34"/>
      <c r="C4" s="34"/>
    </row>
    <row r="5" spans="1:3" s="1" customFormat="1" ht="20.25">
      <c r="A5" s="2"/>
      <c r="B5" s="3"/>
      <c r="C5" s="3"/>
    </row>
    <row r="6" spans="1:3" s="1" customFormat="1" ht="21" thickBot="1">
      <c r="A6" s="41" t="s">
        <v>24</v>
      </c>
      <c r="B6" s="3"/>
      <c r="C6" s="3"/>
    </row>
    <row r="7" spans="1:3" s="1" customFormat="1" ht="20.25">
      <c r="A7" s="42" t="s">
        <v>4</v>
      </c>
      <c r="B7" s="6" t="s">
        <v>5</v>
      </c>
      <c r="C7" s="42" t="s">
        <v>6</v>
      </c>
    </row>
    <row r="8" spans="1:3" s="1" customFormat="1" ht="21" thickBot="1">
      <c r="A8" s="43"/>
      <c r="B8" s="8" t="s">
        <v>7</v>
      </c>
      <c r="C8" s="43"/>
    </row>
    <row r="9" spans="1:3" s="1" customFormat="1" ht="34.5" customHeight="1">
      <c r="A9" s="36" t="s">
        <v>8</v>
      </c>
      <c r="B9" s="11">
        <f>'[2]Res. MINMINAS'!B9</f>
        <v>1971.38</v>
      </c>
      <c r="C9" s="11">
        <f>'[2]Res. MINMINAS'!C9</f>
        <v>1604.58</v>
      </c>
    </row>
    <row r="10" spans="1:3" s="1" customFormat="1" ht="34.5" customHeight="1">
      <c r="A10" s="37" t="s">
        <v>9</v>
      </c>
      <c r="B10" s="14">
        <v>35.87</v>
      </c>
      <c r="C10" s="14">
        <f>+B10</f>
        <v>35.87</v>
      </c>
    </row>
    <row r="11" spans="1:3" s="1" customFormat="1" ht="34.5" customHeight="1">
      <c r="A11" s="38" t="s">
        <v>10</v>
      </c>
      <c r="B11" s="18">
        <f>SUM(B9:B10)</f>
        <v>2007.25</v>
      </c>
      <c r="C11" s="18">
        <f>SUM(C9:C10)</f>
        <v>1640.4499999999998</v>
      </c>
    </row>
    <row r="12" spans="1:3" s="1" customFormat="1" ht="34.5" customHeight="1">
      <c r="A12" s="37" t="s">
        <v>11</v>
      </c>
      <c r="B12" s="14">
        <f>'[2]Res. MINMINAS'!B14</f>
        <v>201.03</v>
      </c>
      <c r="C12" s="14">
        <f>'[2]Res. MINMINAS'!C14</f>
        <v>152.78</v>
      </c>
    </row>
    <row r="13" spans="1:3" s="1" customFormat="1" ht="34.5" customHeight="1">
      <c r="A13" s="37" t="s">
        <v>12</v>
      </c>
      <c r="B13" s="14"/>
      <c r="C13" s="14"/>
    </row>
    <row r="14" spans="1:3" s="1" customFormat="1" ht="34.5" customHeight="1">
      <c r="A14" s="38" t="s">
        <v>13</v>
      </c>
      <c r="B14" s="18">
        <f>SUM(B11:B13)</f>
        <v>2208.28</v>
      </c>
      <c r="C14" s="18">
        <f>SUM(C11:C13)</f>
        <v>1793.2299999999998</v>
      </c>
    </row>
    <row r="15" spans="1:3" s="1" customFormat="1" ht="34.5" customHeight="1">
      <c r="A15" s="37" t="s">
        <v>14</v>
      </c>
      <c r="B15" s="14">
        <f>'[2]Res. MINMINAS'!B16</f>
        <v>304.77</v>
      </c>
      <c r="C15" s="14">
        <f>'[2]Res. MINMINAS'!C16</f>
        <v>262.1</v>
      </c>
    </row>
    <row r="16" spans="1:3" s="1" customFormat="1" ht="34.5" customHeight="1">
      <c r="A16" s="37" t="s">
        <v>15</v>
      </c>
      <c r="B16" s="14">
        <f>(ROUND((0.004*B14),2))</f>
        <v>8.83</v>
      </c>
      <c r="C16" s="14"/>
    </row>
    <row r="17" spans="1:3" s="1" customFormat="1" ht="34.5" customHeight="1">
      <c r="A17" s="37" t="s">
        <v>16</v>
      </c>
      <c r="B17" s="14"/>
      <c r="C17" s="14"/>
    </row>
    <row r="18" spans="1:3" s="1" customFormat="1" ht="34.5" customHeight="1" thickBot="1">
      <c r="A18" s="39" t="s">
        <v>17</v>
      </c>
      <c r="B18" s="21">
        <f>'[2]Res. MINMINAS'!B19</f>
        <v>814.09</v>
      </c>
      <c r="C18" s="21">
        <f>'[2]Res. MINMINAS'!C19</f>
        <v>159.53</v>
      </c>
    </row>
    <row r="19" spans="1:3" s="1" customFormat="1" ht="20.25">
      <c r="A19" s="22" t="s">
        <v>18</v>
      </c>
      <c r="B19" s="23"/>
      <c r="C19" s="23"/>
    </row>
    <row r="20" spans="1:3" s="1" customFormat="1" ht="20.25">
      <c r="A20" s="22" t="s">
        <v>19</v>
      </c>
      <c r="B20" s="23"/>
      <c r="C20" s="23"/>
    </row>
    <row r="21" spans="1:3" s="1" customFormat="1" ht="20.25">
      <c r="A21" s="22" t="s">
        <v>20</v>
      </c>
      <c r="B21" s="23"/>
      <c r="C21" s="23"/>
    </row>
    <row r="22" spans="1:3" s="1" customFormat="1" ht="20.25">
      <c r="A22" s="40" t="s">
        <v>21</v>
      </c>
      <c r="B22" s="23"/>
      <c r="C22" s="23"/>
    </row>
    <row r="23" spans="1:3" s="1" customFormat="1" ht="20.25">
      <c r="A23" s="22"/>
      <c r="B23" s="23"/>
      <c r="C23" s="23"/>
    </row>
    <row r="24" spans="1:3" s="1" customFormat="1" ht="20.25">
      <c r="A24" s="24"/>
      <c r="B24" s="23"/>
      <c r="C24" s="23"/>
    </row>
    <row r="25" spans="1:3" s="1" customFormat="1" ht="20.25">
      <c r="A25" s="30" t="s">
        <v>0</v>
      </c>
      <c r="B25" s="3"/>
      <c r="C25" s="3"/>
    </row>
    <row r="26" spans="1:3" ht="20.25">
      <c r="A26" s="32" t="s">
        <v>1</v>
      </c>
      <c r="B26" s="30"/>
      <c r="C26" s="30"/>
    </row>
    <row r="27" spans="1:3" ht="20.25">
      <c r="A27" s="32" t="s">
        <v>22</v>
      </c>
      <c r="B27" s="30"/>
      <c r="C27" s="30"/>
    </row>
    <row r="28" spans="1:3" ht="20.25">
      <c r="A28" s="33" t="s">
        <v>23</v>
      </c>
      <c r="B28" s="34"/>
      <c r="C28" s="34"/>
    </row>
    <row r="29" spans="1:3" ht="20.25">
      <c r="A29" s="2"/>
      <c r="B29" s="3"/>
      <c r="C29" s="3"/>
    </row>
    <row r="30" spans="1:3" ht="21" thickBot="1">
      <c r="A30" s="4" t="str">
        <f>A6</f>
        <v>VIGENCIA:  0:00 horas  1 de FEBRERO de  2004.</v>
      </c>
      <c r="B30" s="3"/>
      <c r="C30" s="3"/>
    </row>
    <row r="31" spans="1:3" ht="20.25">
      <c r="A31" s="42" t="s">
        <v>4</v>
      </c>
      <c r="B31" s="6" t="s">
        <v>5</v>
      </c>
      <c r="C31" s="42" t="s">
        <v>6</v>
      </c>
    </row>
    <row r="32" spans="1:3" ht="21" thickBot="1">
      <c r="A32" s="43"/>
      <c r="B32" s="8" t="s">
        <v>7</v>
      </c>
      <c r="C32" s="43"/>
    </row>
    <row r="33" spans="1:3" s="1" customFormat="1" ht="34.5" customHeight="1">
      <c r="A33" s="36" t="s">
        <v>8</v>
      </c>
      <c r="B33" s="11">
        <f>'[2]Res. MINMINAS'!B9</f>
        <v>1971.38</v>
      </c>
      <c r="C33" s="11">
        <f>'[2]Res. MINMINAS'!C9</f>
        <v>1604.58</v>
      </c>
    </row>
    <row r="34" spans="1:3" s="1" customFormat="1" ht="34.5" customHeight="1">
      <c r="A34" s="37" t="s">
        <v>9</v>
      </c>
      <c r="B34" s="14">
        <v>311.57</v>
      </c>
      <c r="C34" s="14">
        <f>+B34</f>
        <v>311.57</v>
      </c>
    </row>
    <row r="35" spans="1:3" s="1" customFormat="1" ht="34.5" customHeight="1">
      <c r="A35" s="38" t="s">
        <v>10</v>
      </c>
      <c r="B35" s="18">
        <f>SUM(B33:B34)</f>
        <v>2282.9500000000003</v>
      </c>
      <c r="C35" s="18">
        <f>SUM(C33:C34)</f>
        <v>1916.1499999999999</v>
      </c>
    </row>
    <row r="36" spans="1:3" s="1" customFormat="1" ht="34.5" customHeight="1">
      <c r="A36" s="37" t="s">
        <v>11</v>
      </c>
      <c r="B36" s="14">
        <f>'[2]Res. MINMINAS'!B14</f>
        <v>201.03</v>
      </c>
      <c r="C36" s="14">
        <f>'[2]Res. MINMINAS'!C14</f>
        <v>152.78</v>
      </c>
    </row>
    <row r="37" spans="1:3" s="1" customFormat="1" ht="34.5" customHeight="1">
      <c r="A37" s="37" t="s">
        <v>12</v>
      </c>
      <c r="B37" s="14"/>
      <c r="C37" s="14"/>
    </row>
    <row r="38" spans="1:3" s="1" customFormat="1" ht="34.5" customHeight="1">
      <c r="A38" s="38" t="s">
        <v>13</v>
      </c>
      <c r="B38" s="18">
        <f>SUM(B35:B37)</f>
        <v>2483.9800000000005</v>
      </c>
      <c r="C38" s="18">
        <f>SUM(C35:C37)</f>
        <v>2068.93</v>
      </c>
    </row>
    <row r="39" spans="1:3" s="1" customFormat="1" ht="34.5" customHeight="1">
      <c r="A39" s="37" t="s">
        <v>14</v>
      </c>
      <c r="B39" s="14">
        <f>'[2]Res. MINMINAS'!B16</f>
        <v>304.77</v>
      </c>
      <c r="C39" s="14">
        <f>'[2]Res. MINMINAS'!C16</f>
        <v>262.1</v>
      </c>
    </row>
    <row r="40" spans="1:3" s="1" customFormat="1" ht="34.5" customHeight="1">
      <c r="A40" s="37" t="s">
        <v>15</v>
      </c>
      <c r="B40" s="14">
        <f>ROUND((0.004*B38),2)</f>
        <v>9.94</v>
      </c>
      <c r="C40" s="14"/>
    </row>
    <row r="41" spans="1:3" s="1" customFormat="1" ht="34.5" customHeight="1">
      <c r="A41" s="37" t="s">
        <v>16</v>
      </c>
      <c r="B41" s="14"/>
      <c r="C41" s="14"/>
    </row>
    <row r="42" spans="1:3" s="1" customFormat="1" ht="34.5" customHeight="1" thickBot="1">
      <c r="A42" s="39" t="s">
        <v>17</v>
      </c>
      <c r="B42" s="21">
        <f>'[2]Res. MINMINAS'!B19</f>
        <v>814.09</v>
      </c>
      <c r="C42" s="21">
        <f>'[2]Res. MINMINAS'!C19</f>
        <v>159.53</v>
      </c>
    </row>
    <row r="43" spans="1:3" ht="20.25">
      <c r="A43" s="22" t="s">
        <v>18</v>
      </c>
      <c r="B43" s="23"/>
      <c r="C43" s="23"/>
    </row>
    <row r="44" spans="1:3" ht="20.25">
      <c r="A44" s="22" t="s">
        <v>19</v>
      </c>
      <c r="B44" s="23"/>
      <c r="C44" s="23"/>
    </row>
    <row r="45" spans="1:3" ht="20.25">
      <c r="A45" s="22" t="s">
        <v>20</v>
      </c>
      <c r="B45" s="23"/>
      <c r="C45" s="23"/>
    </row>
    <row r="46" ht="20.25">
      <c r="A46" s="40" t="s">
        <v>21</v>
      </c>
    </row>
  </sheetData>
  <sheetProtection password="DFD7" sheet="1" objects="1" scenarios="1"/>
  <mergeCells count="4">
    <mergeCell ref="A7:A8"/>
    <mergeCell ref="C7:C8"/>
    <mergeCell ref="A31:A32"/>
    <mergeCell ref="C31:C32"/>
  </mergeCells>
  <printOptions horizontalCentered="1" verticalCentered="1"/>
  <pageMargins left="0.75" right="0.75" top="1" bottom="1" header="0" footer="0"/>
  <pageSetup fitToHeight="2" fitToWidth="2" horizontalDpi="600" verticalDpi="600" orientation="landscape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="50" zoomScaleNormal="50" zoomScalePageLayoutView="0" workbookViewId="0" topLeftCell="A1">
      <selection activeCell="A16" sqref="A16"/>
    </sheetView>
  </sheetViews>
  <sheetFormatPr defaultColWidth="11.421875" defaultRowHeight="12.75"/>
  <cols>
    <col min="1" max="1" width="80.421875" style="27" bestFit="1" customWidth="1"/>
    <col min="2" max="2" width="30.7109375" style="27" bestFit="1" customWidth="1"/>
    <col min="3" max="3" width="25.28125" style="27" customWidth="1"/>
    <col min="4" max="16384" width="11.421875" style="27" customWidth="1"/>
  </cols>
  <sheetData>
    <row r="1" spans="1:3" s="1" customFormat="1" ht="20.25">
      <c r="A1" s="30" t="s">
        <v>0</v>
      </c>
      <c r="B1" s="3"/>
      <c r="C1" s="3"/>
    </row>
    <row r="2" spans="1:3" s="1" customFormat="1" ht="20.25">
      <c r="A2" s="32" t="s">
        <v>1</v>
      </c>
      <c r="B2" s="3"/>
      <c r="C2" s="3"/>
    </row>
    <row r="3" spans="1:3" s="1" customFormat="1" ht="20.25">
      <c r="A3" s="32" t="s">
        <v>2</v>
      </c>
      <c r="B3" s="30"/>
      <c r="C3" s="30"/>
    </row>
    <row r="4" spans="1:3" s="1" customFormat="1" ht="20.25">
      <c r="A4" s="33" t="s">
        <v>3</v>
      </c>
      <c r="B4" s="34"/>
      <c r="C4" s="34"/>
    </row>
    <row r="5" spans="1:3" s="1" customFormat="1" ht="20.25">
      <c r="A5" s="2"/>
      <c r="B5" s="3"/>
      <c r="C5" s="3"/>
    </row>
    <row r="6" spans="1:3" s="1" customFormat="1" ht="21" thickBot="1">
      <c r="A6" s="4" t="str">
        <f>'[3]Res. MINMINAS'!A6</f>
        <v>VIGENCIA:  0:00 horas  1 de MARZO de  2004.</v>
      </c>
      <c r="B6" s="3"/>
      <c r="C6" s="3"/>
    </row>
    <row r="7" spans="1:3" s="1" customFormat="1" ht="20.25">
      <c r="A7" s="42" t="s">
        <v>4</v>
      </c>
      <c r="B7" s="6" t="s">
        <v>5</v>
      </c>
      <c r="C7" s="42" t="s">
        <v>6</v>
      </c>
    </row>
    <row r="8" spans="1:3" s="1" customFormat="1" ht="21" thickBot="1">
      <c r="A8" s="43"/>
      <c r="B8" s="8" t="s">
        <v>7</v>
      </c>
      <c r="C8" s="43"/>
    </row>
    <row r="9" spans="1:3" s="1" customFormat="1" ht="34.5" customHeight="1">
      <c r="A9" s="36" t="s">
        <v>8</v>
      </c>
      <c r="B9" s="11">
        <f>'[3]Res. MINMINAS'!B9</f>
        <v>2005.51</v>
      </c>
      <c r="C9" s="11">
        <f>'[3]Res. MINMINAS'!C9</f>
        <v>1622.99</v>
      </c>
    </row>
    <row r="10" spans="1:3" s="1" customFormat="1" ht="34.5" customHeight="1">
      <c r="A10" s="37" t="s">
        <v>9</v>
      </c>
      <c r="B10" s="14">
        <v>35.87</v>
      </c>
      <c r="C10" s="14">
        <f>+B10</f>
        <v>35.87</v>
      </c>
    </row>
    <row r="11" spans="1:3" s="1" customFormat="1" ht="34.5" customHeight="1">
      <c r="A11" s="38" t="s">
        <v>10</v>
      </c>
      <c r="B11" s="18">
        <f>SUM(B9:B10)</f>
        <v>2041.3799999999999</v>
      </c>
      <c r="C11" s="18">
        <f>SUM(C9:C10)</f>
        <v>1658.86</v>
      </c>
    </row>
    <row r="12" spans="1:3" s="1" customFormat="1" ht="34.5" customHeight="1">
      <c r="A12" s="37" t="s">
        <v>11</v>
      </c>
      <c r="B12" s="14">
        <f>'[3]Res. MINMINAS'!B14</f>
        <v>206.03</v>
      </c>
      <c r="C12" s="14">
        <f>'[3]Res. MINMINAS'!C14</f>
        <v>156.58</v>
      </c>
    </row>
    <row r="13" spans="1:3" s="1" customFormat="1" ht="34.5" customHeight="1">
      <c r="A13" s="37" t="s">
        <v>12</v>
      </c>
      <c r="B13" s="14"/>
      <c r="C13" s="14"/>
    </row>
    <row r="14" spans="1:3" s="1" customFormat="1" ht="34.5" customHeight="1">
      <c r="A14" s="38" t="s">
        <v>13</v>
      </c>
      <c r="B14" s="18">
        <f>SUM(B11:B13)</f>
        <v>2247.41</v>
      </c>
      <c r="C14" s="18">
        <f>SUM(C11:C13)</f>
        <v>1815.4399999999998</v>
      </c>
    </row>
    <row r="15" spans="1:3" s="1" customFormat="1" ht="34.5" customHeight="1">
      <c r="A15" s="37" t="s">
        <v>14</v>
      </c>
      <c r="B15" s="14">
        <f>'[3]Res. MINMINAS'!B16</f>
        <v>312.27</v>
      </c>
      <c r="C15" s="14">
        <f>'[3]Res. MINMINAS'!C16</f>
        <v>268.55</v>
      </c>
    </row>
    <row r="16" spans="1:3" s="1" customFormat="1" ht="34.5" customHeight="1">
      <c r="A16" s="37" t="s">
        <v>15</v>
      </c>
      <c r="B16" s="14">
        <f>(ROUND((0.004*B14),2))</f>
        <v>8.99</v>
      </c>
      <c r="C16" s="14"/>
    </row>
    <row r="17" spans="1:3" s="1" customFormat="1" ht="34.5" customHeight="1">
      <c r="A17" s="37" t="s">
        <v>16</v>
      </c>
      <c r="B17" s="14"/>
      <c r="C17" s="14"/>
    </row>
    <row r="18" spans="1:3" s="1" customFormat="1" ht="34.5" customHeight="1" thickBot="1">
      <c r="A18" s="39" t="s">
        <v>17</v>
      </c>
      <c r="B18" s="21">
        <f>'[3]Res. MINMINAS'!B19</f>
        <v>825.12</v>
      </c>
      <c r="C18" s="21">
        <f>'[3]Res. MINMINAS'!C19</f>
        <v>161.75</v>
      </c>
    </row>
    <row r="19" spans="1:3" s="1" customFormat="1" ht="20.25">
      <c r="A19" s="22" t="s">
        <v>25</v>
      </c>
      <c r="B19" s="23"/>
      <c r="C19" s="23"/>
    </row>
    <row r="20" spans="1:3" s="1" customFormat="1" ht="20.25">
      <c r="A20" s="22" t="s">
        <v>26</v>
      </c>
      <c r="B20" s="23"/>
      <c r="C20" s="23"/>
    </row>
    <row r="21" spans="1:3" s="1" customFormat="1" ht="20.25">
      <c r="A21" s="22" t="s">
        <v>20</v>
      </c>
      <c r="B21" s="23"/>
      <c r="C21" s="23"/>
    </row>
    <row r="22" spans="1:3" s="1" customFormat="1" ht="20.25">
      <c r="A22" s="40" t="s">
        <v>21</v>
      </c>
      <c r="B22" s="23"/>
      <c r="C22" s="23"/>
    </row>
    <row r="23" spans="1:3" s="1" customFormat="1" ht="20.25">
      <c r="A23" s="22"/>
      <c r="B23" s="23"/>
      <c r="C23" s="23"/>
    </row>
    <row r="24" spans="1:3" s="1" customFormat="1" ht="20.25">
      <c r="A24" s="24"/>
      <c r="B24" s="23"/>
      <c r="C24" s="23"/>
    </row>
    <row r="25" spans="1:3" s="1" customFormat="1" ht="20.25">
      <c r="A25" s="30" t="s">
        <v>0</v>
      </c>
      <c r="B25" s="3"/>
      <c r="C25" s="3"/>
    </row>
    <row r="26" spans="1:3" ht="20.25">
      <c r="A26" s="32" t="s">
        <v>1</v>
      </c>
      <c r="B26" s="30"/>
      <c r="C26" s="30"/>
    </row>
    <row r="27" spans="1:3" ht="20.25">
      <c r="A27" s="32" t="s">
        <v>22</v>
      </c>
      <c r="B27" s="30"/>
      <c r="C27" s="30"/>
    </row>
    <row r="28" spans="1:3" ht="20.25">
      <c r="A28" s="33" t="s">
        <v>23</v>
      </c>
      <c r="B28" s="34"/>
      <c r="C28" s="34"/>
    </row>
    <row r="29" spans="1:3" ht="20.25">
      <c r="A29" s="2"/>
      <c r="B29" s="3"/>
      <c r="C29" s="3"/>
    </row>
    <row r="30" spans="1:3" ht="21" thickBot="1">
      <c r="A30" s="4" t="str">
        <f>A6</f>
        <v>VIGENCIA:  0:00 horas  1 de MARZO de  2004.</v>
      </c>
      <c r="B30" s="3"/>
      <c r="C30" s="3"/>
    </row>
    <row r="31" spans="1:3" ht="20.25">
      <c r="A31" s="42" t="s">
        <v>4</v>
      </c>
      <c r="B31" s="6" t="s">
        <v>5</v>
      </c>
      <c r="C31" s="42" t="s">
        <v>6</v>
      </c>
    </row>
    <row r="32" spans="1:3" ht="21" thickBot="1">
      <c r="A32" s="43"/>
      <c r="B32" s="8" t="s">
        <v>7</v>
      </c>
      <c r="C32" s="43"/>
    </row>
    <row r="33" spans="1:3" s="1" customFormat="1" ht="34.5" customHeight="1">
      <c r="A33" s="36" t="s">
        <v>8</v>
      </c>
      <c r="B33" s="11">
        <f>'[3]Res. MINMINAS'!B9</f>
        <v>2005.51</v>
      </c>
      <c r="C33" s="11">
        <f>'[3]Res. MINMINAS'!C9</f>
        <v>1622.99</v>
      </c>
    </row>
    <row r="34" spans="1:3" s="1" customFormat="1" ht="34.5" customHeight="1">
      <c r="A34" s="37" t="s">
        <v>9</v>
      </c>
      <c r="B34" s="14">
        <v>311.57</v>
      </c>
      <c r="C34" s="14">
        <f>+B34</f>
        <v>311.57</v>
      </c>
    </row>
    <row r="35" spans="1:3" s="1" customFormat="1" ht="34.5" customHeight="1">
      <c r="A35" s="38" t="s">
        <v>10</v>
      </c>
      <c r="B35" s="18">
        <f>SUM(B33:B34)</f>
        <v>2317.08</v>
      </c>
      <c r="C35" s="18">
        <f>SUM(C33:C34)</f>
        <v>1934.56</v>
      </c>
    </row>
    <row r="36" spans="1:3" s="1" customFormat="1" ht="34.5" customHeight="1">
      <c r="A36" s="37" t="s">
        <v>11</v>
      </c>
      <c r="B36" s="14">
        <f>'[3]Res. MINMINAS'!B14</f>
        <v>206.03</v>
      </c>
      <c r="C36" s="14">
        <f>'[3]Res. MINMINAS'!C14</f>
        <v>156.58</v>
      </c>
    </row>
    <row r="37" spans="1:3" s="1" customFormat="1" ht="34.5" customHeight="1">
      <c r="A37" s="37" t="s">
        <v>12</v>
      </c>
      <c r="B37" s="14"/>
      <c r="C37" s="14"/>
    </row>
    <row r="38" spans="1:3" s="1" customFormat="1" ht="34.5" customHeight="1">
      <c r="A38" s="38" t="s">
        <v>13</v>
      </c>
      <c r="B38" s="18">
        <f>SUM(B35:B37)</f>
        <v>2523.11</v>
      </c>
      <c r="C38" s="18">
        <f>SUM(C35:C37)</f>
        <v>2091.14</v>
      </c>
    </row>
    <row r="39" spans="1:3" s="1" customFormat="1" ht="34.5" customHeight="1">
      <c r="A39" s="37" t="s">
        <v>14</v>
      </c>
      <c r="B39" s="14">
        <f>'[3]Res. MINMINAS'!B16</f>
        <v>312.27</v>
      </c>
      <c r="C39" s="14">
        <f>'[3]Res. MINMINAS'!C16</f>
        <v>268.55</v>
      </c>
    </row>
    <row r="40" spans="1:3" s="1" customFormat="1" ht="34.5" customHeight="1">
      <c r="A40" s="37" t="s">
        <v>15</v>
      </c>
      <c r="B40" s="14">
        <f>ROUND((0.004*B38),2)</f>
        <v>10.09</v>
      </c>
      <c r="C40" s="14"/>
    </row>
    <row r="41" spans="1:3" s="1" customFormat="1" ht="34.5" customHeight="1">
      <c r="A41" s="37" t="s">
        <v>16</v>
      </c>
      <c r="B41" s="14"/>
      <c r="C41" s="14"/>
    </row>
    <row r="42" spans="1:3" s="1" customFormat="1" ht="34.5" customHeight="1" thickBot="1">
      <c r="A42" s="39" t="s">
        <v>17</v>
      </c>
      <c r="B42" s="21">
        <f>'[3]Res. MINMINAS'!B19</f>
        <v>825.12</v>
      </c>
      <c r="C42" s="21">
        <f>'[3]Res. MINMINAS'!C19</f>
        <v>161.75</v>
      </c>
    </row>
    <row r="43" spans="1:3" ht="20.25">
      <c r="A43" s="22" t="s">
        <v>18</v>
      </c>
      <c r="B43" s="23"/>
      <c r="C43" s="23"/>
    </row>
    <row r="44" spans="1:3" ht="20.25">
      <c r="A44" s="22" t="s">
        <v>19</v>
      </c>
      <c r="B44" s="23"/>
      <c r="C44" s="23"/>
    </row>
    <row r="45" spans="1:3" ht="20.25">
      <c r="A45" s="22" t="s">
        <v>20</v>
      </c>
      <c r="B45" s="23"/>
      <c r="C45" s="23"/>
    </row>
    <row r="46" ht="20.25">
      <c r="A46" s="40" t="s">
        <v>21</v>
      </c>
    </row>
  </sheetData>
  <sheetProtection password="DFD7" sheet="1" objects="1" scenarios="1"/>
  <mergeCells count="4">
    <mergeCell ref="A7:A8"/>
    <mergeCell ref="C7:C8"/>
    <mergeCell ref="A31:A32"/>
    <mergeCell ref="C31:C32"/>
  </mergeCells>
  <printOptions horizontalCentered="1" verticalCentered="1"/>
  <pageMargins left="0.75" right="0.75" top="1" bottom="1" header="0" footer="0"/>
  <pageSetup fitToHeight="2" fitToWidth="2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zoomScale="50" zoomScaleNormal="50" zoomScalePageLayoutView="0" workbookViewId="0" topLeftCell="A1">
      <selection activeCell="C17" sqref="C17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4" s="1" customFormat="1" ht="21.75" customHeight="1">
      <c r="A1" s="30" t="s">
        <v>0</v>
      </c>
      <c r="B1" s="31"/>
      <c r="C1" s="3"/>
      <c r="D1" s="3"/>
    </row>
    <row r="2" spans="1:4" s="1" customFormat="1" ht="21.75" customHeight="1">
      <c r="A2" s="32" t="s">
        <v>1</v>
      </c>
      <c r="B2" s="31"/>
      <c r="C2" s="3"/>
      <c r="D2" s="3"/>
    </row>
    <row r="3" spans="1:4" s="1" customFormat="1" ht="21.75" customHeight="1">
      <c r="A3" s="32" t="s">
        <v>2</v>
      </c>
      <c r="B3" s="31"/>
      <c r="C3" s="30"/>
      <c r="D3" s="30"/>
    </row>
    <row r="4" spans="1:4" s="1" customFormat="1" ht="21.75" customHeight="1">
      <c r="A4" s="33" t="s">
        <v>3</v>
      </c>
      <c r="B4" s="31"/>
      <c r="C4" s="34"/>
      <c r="D4" s="34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">
        <v>27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v>2034.76</v>
      </c>
      <c r="D9" s="11">
        <v>1641.47</v>
      </c>
      <c r="E9" s="11">
        <v>2976.83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/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38</v>
      </c>
      <c r="C13" s="14">
        <v>211.03</v>
      </c>
      <c r="D13" s="14">
        <v>160.38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43</v>
      </c>
      <c r="C15" s="14">
        <v>319.77</v>
      </c>
      <c r="D15" s="14">
        <v>275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48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50</v>
      </c>
      <c r="C18" s="21">
        <v>836.44</v>
      </c>
      <c r="D18" s="21">
        <v>163.98</v>
      </c>
      <c r="E18" s="21">
        <v>1143.46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2" t="s">
        <v>54</v>
      </c>
      <c r="C24" s="23"/>
      <c r="D24" s="23"/>
    </row>
    <row r="25" spans="1:4" s="1" customFormat="1" ht="21.75" customHeight="1">
      <c r="A25" s="22" t="s">
        <v>55</v>
      </c>
      <c r="C25" s="23"/>
      <c r="D25" s="23"/>
    </row>
    <row r="26" spans="1:4" s="1" customFormat="1" ht="21.75" customHeight="1">
      <c r="A26" s="24" t="s">
        <v>56</v>
      </c>
      <c r="C26" s="23"/>
      <c r="D26" s="23"/>
    </row>
    <row r="27" spans="1:4" s="1" customFormat="1" ht="21.75" customHeight="1">
      <c r="A27" s="24" t="s">
        <v>57</v>
      </c>
      <c r="C27" s="23"/>
      <c r="D27" s="23"/>
    </row>
    <row r="28" spans="1:4" s="1" customFormat="1" ht="21.75" customHeight="1">
      <c r="A28" s="22"/>
      <c r="C28" s="23"/>
      <c r="D28" s="23"/>
    </row>
    <row r="29" spans="1:4" s="1" customFormat="1" ht="21.75" customHeight="1">
      <c r="A29" s="24"/>
      <c r="C29" s="23"/>
      <c r="D29" s="23"/>
    </row>
    <row r="30" spans="1:4" s="1" customFormat="1" ht="21.75" customHeight="1">
      <c r="A30" s="30" t="s">
        <v>0</v>
      </c>
      <c r="B30" s="31"/>
      <c r="C30" s="3"/>
      <c r="D30" s="3"/>
    </row>
    <row r="31" spans="1:4" ht="21.75" customHeight="1">
      <c r="A31" s="32" t="s">
        <v>1</v>
      </c>
      <c r="B31" s="35"/>
      <c r="C31" s="30"/>
      <c r="D31" s="30"/>
    </row>
    <row r="32" spans="1:4" ht="21.75" customHeight="1">
      <c r="A32" s="32" t="s">
        <v>22</v>
      </c>
      <c r="B32" s="35"/>
      <c r="C32" s="30"/>
      <c r="D32" s="30"/>
    </row>
    <row r="33" spans="1:4" ht="21.75" customHeight="1">
      <c r="A33" s="33" t="s">
        <v>23</v>
      </c>
      <c r="B33" s="35"/>
      <c r="C33" s="34"/>
      <c r="D33" s="34"/>
    </row>
    <row r="34" spans="1:4" ht="21.75" customHeight="1">
      <c r="A34" s="2"/>
      <c r="C34" s="3"/>
      <c r="D34" s="3"/>
    </row>
    <row r="35" spans="1:4" ht="21.75" customHeight="1" thickBot="1">
      <c r="A35" s="4" t="s">
        <v>27</v>
      </c>
      <c r="C35" s="3"/>
      <c r="D35" s="3"/>
    </row>
    <row r="36" spans="1:5" ht="20.25">
      <c r="A36" s="28"/>
      <c r="B36" s="44" t="s">
        <v>4</v>
      </c>
      <c r="C36" s="6" t="s">
        <v>5</v>
      </c>
      <c r="D36" s="42" t="s">
        <v>6</v>
      </c>
      <c r="E36" s="6" t="s">
        <v>5</v>
      </c>
    </row>
    <row r="37" spans="1:5" ht="21" thickBot="1">
      <c r="A37" s="29"/>
      <c r="B37" s="45"/>
      <c r="C37" s="8" t="s">
        <v>7</v>
      </c>
      <c r="D37" s="43"/>
      <c r="E37" s="8" t="s">
        <v>28</v>
      </c>
    </row>
    <row r="38" spans="1:5" s="1" customFormat="1" ht="30" customHeight="1">
      <c r="A38" s="9" t="s">
        <v>29</v>
      </c>
      <c r="B38" s="10" t="s">
        <v>30</v>
      </c>
      <c r="C38" s="11">
        <v>2034.76</v>
      </c>
      <c r="D38" s="11">
        <v>1641.47</v>
      </c>
      <c r="E38" s="11">
        <v>2976.83</v>
      </c>
    </row>
    <row r="39" spans="1:5" s="1" customFormat="1" ht="30" customHeight="1">
      <c r="A39" s="12" t="s">
        <v>31</v>
      </c>
      <c r="B39" s="13" t="s">
        <v>32</v>
      </c>
      <c r="C39" s="14"/>
      <c r="D39" s="14"/>
      <c r="E39" s="15"/>
    </row>
    <row r="40" spans="1:5" s="1" customFormat="1" ht="30" customHeight="1">
      <c r="A40" s="12" t="s">
        <v>33</v>
      </c>
      <c r="B40" s="13" t="s">
        <v>34</v>
      </c>
      <c r="C40" s="14">
        <v>15.24</v>
      </c>
      <c r="D40" s="14">
        <v>15.24</v>
      </c>
      <c r="E40" s="14"/>
    </row>
    <row r="41" spans="1:5" s="1" customFormat="1" ht="30" customHeight="1">
      <c r="A41" s="16" t="s">
        <v>35</v>
      </c>
      <c r="B41" s="17" t="s">
        <v>36</v>
      </c>
      <c r="C41" s="18"/>
      <c r="D41" s="18"/>
      <c r="E41" s="15"/>
    </row>
    <row r="42" spans="1:5" s="1" customFormat="1" ht="30" customHeight="1">
      <c r="A42" s="12" t="s">
        <v>37</v>
      </c>
      <c r="B42" s="13" t="s">
        <v>38</v>
      </c>
      <c r="C42" s="14">
        <v>211.03</v>
      </c>
      <c r="D42" s="14">
        <v>160.38</v>
      </c>
      <c r="E42" s="15" t="s">
        <v>39</v>
      </c>
    </row>
    <row r="43" spans="1:5" s="1" customFormat="1" ht="30" customHeight="1">
      <c r="A43" s="16" t="s">
        <v>40</v>
      </c>
      <c r="B43" s="17" t="s">
        <v>41</v>
      </c>
      <c r="C43" s="18"/>
      <c r="D43" s="18"/>
      <c r="E43" s="15"/>
    </row>
    <row r="44" spans="1:5" s="1" customFormat="1" ht="30" customHeight="1">
      <c r="A44" s="12" t="s">
        <v>42</v>
      </c>
      <c r="B44" s="13" t="s">
        <v>43</v>
      </c>
      <c r="C44" s="14">
        <v>319.77</v>
      </c>
      <c r="D44" s="14">
        <v>275</v>
      </c>
      <c r="E44" s="15" t="s">
        <v>39</v>
      </c>
    </row>
    <row r="45" spans="1:5" s="1" customFormat="1" ht="30" customHeight="1">
      <c r="A45" s="12" t="s">
        <v>44</v>
      </c>
      <c r="B45" s="13" t="s">
        <v>45</v>
      </c>
      <c r="C45" s="14" t="s">
        <v>46</v>
      </c>
      <c r="D45" s="14"/>
      <c r="E45" s="15" t="s">
        <v>46</v>
      </c>
    </row>
    <row r="46" spans="1:5" s="1" customFormat="1" ht="30" customHeight="1">
      <c r="A46" s="12" t="s">
        <v>47</v>
      </c>
      <c r="B46" s="13" t="s">
        <v>48</v>
      </c>
      <c r="C46" s="14"/>
      <c r="D46" s="14"/>
      <c r="E46" s="15"/>
    </row>
    <row r="47" spans="1:5" s="1" customFormat="1" ht="30" customHeight="1" thickBot="1">
      <c r="A47" s="19" t="s">
        <v>49</v>
      </c>
      <c r="B47" s="20" t="s">
        <v>50</v>
      </c>
      <c r="C47" s="21">
        <v>836.44</v>
      </c>
      <c r="D47" s="21">
        <v>163.98</v>
      </c>
      <c r="E47" s="21">
        <v>1143.46</v>
      </c>
    </row>
    <row r="48" spans="1:4" ht="21.75" customHeight="1">
      <c r="A48" s="22" t="s">
        <v>25</v>
      </c>
      <c r="C48" s="23"/>
      <c r="D48" s="23"/>
    </row>
    <row r="49" spans="1:4" ht="21.75" customHeight="1">
      <c r="A49" s="22" t="s">
        <v>26</v>
      </c>
      <c r="C49" s="23"/>
      <c r="D49" s="23"/>
    </row>
    <row r="50" spans="1:4" ht="21.75" customHeight="1">
      <c r="A50" s="24" t="s">
        <v>51</v>
      </c>
      <c r="C50" s="23"/>
      <c r="D50" s="23"/>
    </row>
    <row r="51" ht="21.75" customHeight="1">
      <c r="A51" s="24" t="s">
        <v>52</v>
      </c>
    </row>
    <row r="52" ht="20.25">
      <c r="A52" s="25" t="s">
        <v>53</v>
      </c>
    </row>
    <row r="53" ht="20.25">
      <c r="A53" s="22" t="s">
        <v>58</v>
      </c>
    </row>
    <row r="54" ht="20.25">
      <c r="A54" s="22" t="s">
        <v>55</v>
      </c>
    </row>
    <row r="55" ht="20.25">
      <c r="A55" s="24" t="s">
        <v>56</v>
      </c>
    </row>
    <row r="56" ht="20.25">
      <c r="A56" s="24" t="s">
        <v>57</v>
      </c>
    </row>
  </sheetData>
  <sheetProtection password="DFD7" sheet="1" objects="1" scenarios="1"/>
  <mergeCells count="4">
    <mergeCell ref="B7:B8"/>
    <mergeCell ref="D7:D8"/>
    <mergeCell ref="B36:B37"/>
    <mergeCell ref="D36:D37"/>
  </mergeCells>
  <printOptions horizontalCentered="1" verticalCentered="1"/>
  <pageMargins left="0.75" right="0.75" top="1" bottom="1" header="0" footer="0"/>
  <pageSetup fitToHeight="2" fitToWidth="2"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50" zoomScaleNormal="50" zoomScalePageLayoutView="0" workbookViewId="0" topLeftCell="A1">
      <selection activeCell="C17" sqref="C17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4" s="1" customFormat="1" ht="21.75" customHeight="1">
      <c r="A1" s="30" t="s">
        <v>0</v>
      </c>
      <c r="B1" s="31"/>
      <c r="C1" s="3"/>
      <c r="D1" s="3"/>
    </row>
    <row r="2" spans="1:4" s="1" customFormat="1" ht="21.75" customHeight="1">
      <c r="A2" s="32" t="s">
        <v>1</v>
      </c>
      <c r="B2" s="31"/>
      <c r="C2" s="3"/>
      <c r="D2" s="3"/>
    </row>
    <row r="3" spans="1:4" s="1" customFormat="1" ht="21.75" customHeight="1">
      <c r="A3" s="32" t="s">
        <v>2</v>
      </c>
      <c r="B3" s="31"/>
      <c r="C3" s="30"/>
      <c r="D3" s="30"/>
    </row>
    <row r="4" spans="1:4" s="1" customFormat="1" ht="21.75" customHeight="1">
      <c r="A4" s="33" t="s">
        <v>3</v>
      </c>
      <c r="B4" s="31"/>
      <c r="C4" s="34"/>
      <c r="D4" s="34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tr">
        <f>'[4]Res. MINMINAS'!A6</f>
        <v>VIGENCIA:  0:00 horas  1 de MAYO de  2004.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f>'[4]Res. MINMINAS'!B9</f>
        <v>2064.12</v>
      </c>
      <c r="D9" s="11">
        <f>'[4]Res. MINMINAS'!C9</f>
        <v>1669.02</v>
      </c>
      <c r="E9" s="11">
        <f>'[4]Res. MINMINAS'!D9</f>
        <v>3006.19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f>C11</f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f>'[4]Res. MINMINAS'!B14</f>
        <v>211.54</v>
      </c>
      <c r="D13" s="14">
        <f>'[4]Res. MINMINAS'!C14</f>
        <v>169.23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f>'[4]Res. MINMINAS'!B16</f>
        <v>317.31</v>
      </c>
      <c r="D15" s="14">
        <f>'[4]Res. MINMINAS'!C16</f>
        <v>280.28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tr">
        <f>E16</f>
        <v>(**)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f>'[4]Res. MINMINAS'!B19</f>
        <v>848.23</v>
      </c>
      <c r="D18" s="21">
        <f>'[4]Res. MINMINAS'!C19</f>
        <v>166.21</v>
      </c>
      <c r="E18" s="21">
        <f>'[4]Res. MINMINAS'!D19</f>
        <v>1161.5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63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2"/>
      <c r="C29" s="23"/>
      <c r="D29" s="23"/>
    </row>
    <row r="30" spans="1:4" s="1" customFormat="1" ht="21.75" customHeight="1">
      <c r="A30" s="24"/>
      <c r="C30" s="23"/>
      <c r="D30" s="23"/>
    </row>
    <row r="31" spans="1:4" s="1" customFormat="1" ht="21.75" customHeight="1">
      <c r="A31" s="30" t="s">
        <v>0</v>
      </c>
      <c r="B31" s="31"/>
      <c r="C31" s="3"/>
      <c r="D31" s="3"/>
    </row>
    <row r="32" spans="1:4" ht="21.75" customHeight="1">
      <c r="A32" s="32" t="s">
        <v>1</v>
      </c>
      <c r="B32" s="35"/>
      <c r="C32" s="30"/>
      <c r="D32" s="30"/>
    </row>
    <row r="33" spans="1:4" ht="21.75" customHeight="1">
      <c r="A33" s="32" t="s">
        <v>22</v>
      </c>
      <c r="B33" s="35"/>
      <c r="C33" s="30"/>
      <c r="D33" s="30"/>
    </row>
    <row r="34" spans="1:4" ht="21.75" customHeight="1">
      <c r="A34" s="33" t="s">
        <v>23</v>
      </c>
      <c r="B34" s="35"/>
      <c r="C34" s="34"/>
      <c r="D34" s="34"/>
    </row>
    <row r="35" spans="1:4" ht="21.75" customHeight="1">
      <c r="A35" s="2"/>
      <c r="C35" s="3"/>
      <c r="D35" s="3"/>
    </row>
    <row r="36" spans="1:4" ht="21.75" customHeight="1" thickBot="1">
      <c r="A36" s="4" t="str">
        <f>A6</f>
        <v>VIGENCIA:  0:00 horas  1 de MAYO de  2004.</v>
      </c>
      <c r="C36" s="3"/>
      <c r="D36" s="3"/>
    </row>
    <row r="37" spans="1:5" ht="20.25">
      <c r="A37" s="28"/>
      <c r="B37" s="44" t="s">
        <v>4</v>
      </c>
      <c r="C37" s="6" t="s">
        <v>5</v>
      </c>
      <c r="D37" s="42" t="s">
        <v>6</v>
      </c>
      <c r="E37" s="6" t="s">
        <v>5</v>
      </c>
    </row>
    <row r="38" spans="1:5" ht="21" thickBot="1">
      <c r="A38" s="29"/>
      <c r="B38" s="45"/>
      <c r="C38" s="8" t="s">
        <v>7</v>
      </c>
      <c r="D38" s="43"/>
      <c r="E38" s="8" t="s">
        <v>28</v>
      </c>
    </row>
    <row r="39" spans="1:5" s="1" customFormat="1" ht="30" customHeight="1">
      <c r="A39" s="9" t="s">
        <v>29</v>
      </c>
      <c r="B39" s="10" t="s">
        <v>30</v>
      </c>
      <c r="C39" s="11">
        <f>'[4]Res. MINMINAS'!B9</f>
        <v>2064.12</v>
      </c>
      <c r="D39" s="11">
        <f>'[4]Res. MINMINAS'!C9</f>
        <v>1669.02</v>
      </c>
      <c r="E39" s="11">
        <f>'[4]Res. MINMINAS'!D9</f>
        <v>3006.19</v>
      </c>
    </row>
    <row r="40" spans="1:5" s="1" customFormat="1" ht="30" customHeight="1">
      <c r="A40" s="12" t="s">
        <v>31</v>
      </c>
      <c r="B40" s="13" t="s">
        <v>32</v>
      </c>
      <c r="C40" s="14"/>
      <c r="D40" s="14"/>
      <c r="E40" s="15"/>
    </row>
    <row r="41" spans="1:5" s="1" customFormat="1" ht="30" customHeight="1">
      <c r="A41" s="12" t="s">
        <v>33</v>
      </c>
      <c r="B41" s="13" t="s">
        <v>34</v>
      </c>
      <c r="C41" s="14">
        <v>15.24</v>
      </c>
      <c r="D41" s="14">
        <f>C41</f>
        <v>15.24</v>
      </c>
      <c r="E41" s="14">
        <v>15.24</v>
      </c>
    </row>
    <row r="42" spans="1:5" s="1" customFormat="1" ht="30" customHeight="1">
      <c r="A42" s="16" t="s">
        <v>35</v>
      </c>
      <c r="B42" s="17" t="s">
        <v>36</v>
      </c>
      <c r="C42" s="18"/>
      <c r="D42" s="18"/>
      <c r="E42" s="15"/>
    </row>
    <row r="43" spans="1:5" s="1" customFormat="1" ht="30" customHeight="1">
      <c r="A43" s="12" t="s">
        <v>37</v>
      </c>
      <c r="B43" s="13" t="s">
        <v>38</v>
      </c>
      <c r="C43" s="14">
        <f>'[4]Res. MINMINAS'!B14</f>
        <v>211.54</v>
      </c>
      <c r="D43" s="14">
        <f>'[4]Res. MINMINAS'!C14</f>
        <v>169.23</v>
      </c>
      <c r="E43" s="15" t="s">
        <v>39</v>
      </c>
    </row>
    <row r="44" spans="1:5" s="1" customFormat="1" ht="30" customHeight="1">
      <c r="A44" s="16" t="s">
        <v>40</v>
      </c>
      <c r="B44" s="17" t="s">
        <v>41</v>
      </c>
      <c r="C44" s="18"/>
      <c r="D44" s="18"/>
      <c r="E44" s="15"/>
    </row>
    <row r="45" spans="1:5" s="1" customFormat="1" ht="30" customHeight="1">
      <c r="A45" s="12" t="s">
        <v>42</v>
      </c>
      <c r="B45" s="13" t="s">
        <v>43</v>
      </c>
      <c r="C45" s="14">
        <f>'[4]Res. MINMINAS'!B16</f>
        <v>317.31</v>
      </c>
      <c r="D45" s="14">
        <f>'[4]Res. MINMINAS'!C16</f>
        <v>280.28</v>
      </c>
      <c r="E45" s="15" t="s">
        <v>39</v>
      </c>
    </row>
    <row r="46" spans="1:5" s="1" customFormat="1" ht="30" customHeight="1">
      <c r="A46" s="12" t="s">
        <v>44</v>
      </c>
      <c r="B46" s="13" t="s">
        <v>45</v>
      </c>
      <c r="C46" s="14" t="str">
        <f>E46</f>
        <v>(**)</v>
      </c>
      <c r="D46" s="14"/>
      <c r="E46" s="15" t="s">
        <v>46</v>
      </c>
    </row>
    <row r="47" spans="1:5" s="1" customFormat="1" ht="30" customHeight="1">
      <c r="A47" s="12" t="s">
        <v>47</v>
      </c>
      <c r="B47" s="13" t="s">
        <v>48</v>
      </c>
      <c r="C47" s="14"/>
      <c r="D47" s="14"/>
      <c r="E47" s="15"/>
    </row>
    <row r="48" spans="1:5" s="1" customFormat="1" ht="30" customHeight="1" thickBot="1">
      <c r="A48" s="19" t="s">
        <v>49</v>
      </c>
      <c r="B48" s="20" t="s">
        <v>50</v>
      </c>
      <c r="C48" s="21">
        <f>'[4]Res. MINMINAS'!B19</f>
        <v>848.23</v>
      </c>
      <c r="D48" s="21">
        <f>'[4]Res. MINMINAS'!C19</f>
        <v>166.21</v>
      </c>
      <c r="E48" s="21">
        <f>'[4]Res. MINMINAS'!D19</f>
        <v>1161.5</v>
      </c>
    </row>
    <row r="49" spans="1:4" ht="21.75" customHeight="1">
      <c r="A49" s="22" t="s">
        <v>25</v>
      </c>
      <c r="C49" s="23"/>
      <c r="D49" s="23"/>
    </row>
    <row r="50" spans="1:4" ht="21.75" customHeight="1">
      <c r="A50" s="22" t="s">
        <v>26</v>
      </c>
      <c r="C50" s="23"/>
      <c r="D50" s="23"/>
    </row>
    <row r="51" spans="1:4" ht="21.75" customHeight="1">
      <c r="A51" s="24" t="s">
        <v>51</v>
      </c>
      <c r="C51" s="23"/>
      <c r="D51" s="23"/>
    </row>
    <row r="52" ht="21.75" customHeight="1">
      <c r="A52" s="24" t="s">
        <v>52</v>
      </c>
    </row>
    <row r="53" ht="20.25">
      <c r="A53" s="25" t="s">
        <v>53</v>
      </c>
    </row>
    <row r="54" ht="20.25">
      <c r="A54" s="26" t="s">
        <v>63</v>
      </c>
    </row>
    <row r="55" ht="20.25">
      <c r="A55" s="22" t="s">
        <v>64</v>
      </c>
    </row>
    <row r="56" ht="20.25">
      <c r="A56" s="22" t="s">
        <v>65</v>
      </c>
    </row>
    <row r="57" ht="20.25">
      <c r="A57" s="24" t="s">
        <v>56</v>
      </c>
    </row>
    <row r="58" ht="20.25">
      <c r="A58" s="24" t="s">
        <v>57</v>
      </c>
    </row>
  </sheetData>
  <sheetProtection password="DFD7" sheet="1" objects="1" scenarios="1"/>
  <mergeCells count="4"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50" zoomScaleNormal="50" zoomScalePageLayoutView="0" workbookViewId="0" topLeftCell="A1">
      <selection activeCell="D17" sqref="D17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4" s="1" customFormat="1" ht="21.75" customHeight="1">
      <c r="A1" s="30" t="s">
        <v>0</v>
      </c>
      <c r="B1" s="31"/>
      <c r="C1" s="3"/>
      <c r="D1" s="3"/>
    </row>
    <row r="2" spans="1:4" s="1" customFormat="1" ht="21.75" customHeight="1">
      <c r="A2" s="32" t="s">
        <v>1</v>
      </c>
      <c r="B2" s="31"/>
      <c r="C2" s="3"/>
      <c r="D2" s="3"/>
    </row>
    <row r="3" spans="1:4" s="1" customFormat="1" ht="21.75" customHeight="1">
      <c r="A3" s="32" t="s">
        <v>2</v>
      </c>
      <c r="B3" s="31"/>
      <c r="C3" s="30"/>
      <c r="D3" s="30"/>
    </row>
    <row r="4" spans="1:4" s="1" customFormat="1" ht="21.75" customHeight="1">
      <c r="A4" s="33" t="s">
        <v>3</v>
      </c>
      <c r="B4" s="31"/>
      <c r="C4" s="34"/>
      <c r="D4" s="34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">
        <v>66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v>2142.28</v>
      </c>
      <c r="D9" s="11">
        <v>1723.45</v>
      </c>
      <c r="E9" s="11">
        <v>3166.19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v>217.18</v>
      </c>
      <c r="D13" s="14">
        <v>173.74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v>325.77</v>
      </c>
      <c r="D15" s="14">
        <v>286.68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v>859.96</v>
      </c>
      <c r="D18" s="21">
        <v>168.49</v>
      </c>
      <c r="E18" s="21">
        <v>1180.1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63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2"/>
      <c r="C29" s="23"/>
      <c r="D29" s="23"/>
    </row>
    <row r="30" spans="1:4" s="1" customFormat="1" ht="21.75" customHeight="1">
      <c r="A30" s="24"/>
      <c r="C30" s="23"/>
      <c r="D30" s="23"/>
    </row>
    <row r="31" spans="1:4" s="1" customFormat="1" ht="21.75" customHeight="1">
      <c r="A31" s="30" t="s">
        <v>0</v>
      </c>
      <c r="B31" s="31"/>
      <c r="C31" s="3"/>
      <c r="D31" s="3"/>
    </row>
    <row r="32" spans="1:4" ht="21.75" customHeight="1">
      <c r="A32" s="32" t="s">
        <v>1</v>
      </c>
      <c r="B32" s="35"/>
      <c r="C32" s="30"/>
      <c r="D32" s="30"/>
    </row>
    <row r="33" spans="1:4" ht="21.75" customHeight="1">
      <c r="A33" s="32" t="s">
        <v>22</v>
      </c>
      <c r="B33" s="35"/>
      <c r="C33" s="30"/>
      <c r="D33" s="30"/>
    </row>
    <row r="34" spans="1:4" ht="21.75" customHeight="1">
      <c r="A34" s="33" t="s">
        <v>23</v>
      </c>
      <c r="B34" s="35"/>
      <c r="C34" s="34"/>
      <c r="D34" s="34"/>
    </row>
    <row r="35" spans="1:4" ht="21.75" customHeight="1">
      <c r="A35" s="2"/>
      <c r="C35" s="3"/>
      <c r="D35" s="3"/>
    </row>
    <row r="36" spans="1:4" ht="21.75" customHeight="1" thickBot="1">
      <c r="A36" s="4" t="s">
        <v>66</v>
      </c>
      <c r="C36" s="3"/>
      <c r="D36" s="3"/>
    </row>
    <row r="37" spans="1:5" ht="20.25">
      <c r="A37" s="28"/>
      <c r="B37" s="44" t="s">
        <v>4</v>
      </c>
      <c r="C37" s="6" t="s">
        <v>5</v>
      </c>
      <c r="D37" s="42" t="s">
        <v>6</v>
      </c>
      <c r="E37" s="6" t="s">
        <v>5</v>
      </c>
    </row>
    <row r="38" spans="1:5" ht="21" thickBot="1">
      <c r="A38" s="29"/>
      <c r="B38" s="45"/>
      <c r="C38" s="8" t="s">
        <v>7</v>
      </c>
      <c r="D38" s="43"/>
      <c r="E38" s="8" t="s">
        <v>28</v>
      </c>
    </row>
    <row r="39" spans="1:5" s="1" customFormat="1" ht="30" customHeight="1">
      <c r="A39" s="9" t="s">
        <v>29</v>
      </c>
      <c r="B39" s="10" t="s">
        <v>30</v>
      </c>
      <c r="C39" s="11">
        <v>2142.28</v>
      </c>
      <c r="D39" s="11">
        <v>1723.45</v>
      </c>
      <c r="E39" s="11">
        <v>3166.19</v>
      </c>
    </row>
    <row r="40" spans="1:5" s="1" customFormat="1" ht="30" customHeight="1">
      <c r="A40" s="12" t="s">
        <v>31</v>
      </c>
      <c r="B40" s="13" t="s">
        <v>32</v>
      </c>
      <c r="C40" s="14"/>
      <c r="D40" s="14"/>
      <c r="E40" s="15"/>
    </row>
    <row r="41" spans="1:5" s="1" customFormat="1" ht="30" customHeight="1">
      <c r="A41" s="12" t="s">
        <v>33</v>
      </c>
      <c r="B41" s="13" t="s">
        <v>34</v>
      </c>
      <c r="C41" s="14">
        <v>15.24</v>
      </c>
      <c r="D41" s="14">
        <v>15.24</v>
      </c>
      <c r="E41" s="14">
        <v>15.24</v>
      </c>
    </row>
    <row r="42" spans="1:5" s="1" customFormat="1" ht="30" customHeight="1">
      <c r="A42" s="16" t="s">
        <v>35</v>
      </c>
      <c r="B42" s="17" t="s">
        <v>36</v>
      </c>
      <c r="C42" s="18"/>
      <c r="D42" s="18"/>
      <c r="E42" s="15"/>
    </row>
    <row r="43" spans="1:5" s="1" customFormat="1" ht="30" customHeight="1">
      <c r="A43" s="12" t="s">
        <v>37</v>
      </c>
      <c r="B43" s="13" t="s">
        <v>38</v>
      </c>
      <c r="C43" s="14">
        <v>217.18</v>
      </c>
      <c r="D43" s="14">
        <v>173.74</v>
      </c>
      <c r="E43" s="15" t="s">
        <v>39</v>
      </c>
    </row>
    <row r="44" spans="1:5" s="1" customFormat="1" ht="30" customHeight="1">
      <c r="A44" s="16" t="s">
        <v>40</v>
      </c>
      <c r="B44" s="17" t="s">
        <v>41</v>
      </c>
      <c r="C44" s="18"/>
      <c r="D44" s="18"/>
      <c r="E44" s="15"/>
    </row>
    <row r="45" spans="1:5" s="1" customFormat="1" ht="30" customHeight="1">
      <c r="A45" s="12" t="s">
        <v>42</v>
      </c>
      <c r="B45" s="13" t="s">
        <v>43</v>
      </c>
      <c r="C45" s="14">
        <v>325.77</v>
      </c>
      <c r="D45" s="14">
        <v>286.68</v>
      </c>
      <c r="E45" s="15" t="s">
        <v>39</v>
      </c>
    </row>
    <row r="46" spans="1:5" s="1" customFormat="1" ht="30" customHeight="1">
      <c r="A46" s="12" t="s">
        <v>44</v>
      </c>
      <c r="B46" s="13" t="s">
        <v>45</v>
      </c>
      <c r="C46" s="14" t="s">
        <v>46</v>
      </c>
      <c r="D46" s="14"/>
      <c r="E46" s="15" t="s">
        <v>46</v>
      </c>
    </row>
    <row r="47" spans="1:5" s="1" customFormat="1" ht="30" customHeight="1">
      <c r="A47" s="12" t="s">
        <v>47</v>
      </c>
      <c r="B47" s="13" t="s">
        <v>48</v>
      </c>
      <c r="C47" s="14"/>
      <c r="D47" s="14"/>
      <c r="E47" s="15"/>
    </row>
    <row r="48" spans="1:5" s="1" customFormat="1" ht="30" customHeight="1" thickBot="1">
      <c r="A48" s="19" t="s">
        <v>49</v>
      </c>
      <c r="B48" s="20" t="s">
        <v>50</v>
      </c>
      <c r="C48" s="21">
        <v>859.96</v>
      </c>
      <c r="D48" s="21">
        <v>168.49</v>
      </c>
      <c r="E48" s="21">
        <v>1180.1</v>
      </c>
    </row>
    <row r="49" spans="1:4" ht="21.75" customHeight="1">
      <c r="A49" s="22" t="s">
        <v>25</v>
      </c>
      <c r="C49" s="23"/>
      <c r="D49" s="23"/>
    </row>
    <row r="50" spans="1:4" ht="21.75" customHeight="1">
      <c r="A50" s="22" t="s">
        <v>26</v>
      </c>
      <c r="C50" s="23"/>
      <c r="D50" s="23"/>
    </row>
    <row r="51" spans="1:4" ht="21.75" customHeight="1">
      <c r="A51" s="24" t="s">
        <v>51</v>
      </c>
      <c r="C51" s="23"/>
      <c r="D51" s="23"/>
    </row>
    <row r="52" ht="21.75" customHeight="1">
      <c r="A52" s="24" t="s">
        <v>52</v>
      </c>
    </row>
    <row r="53" ht="20.25">
      <c r="A53" s="25" t="s">
        <v>53</v>
      </c>
    </row>
    <row r="54" ht="20.25">
      <c r="A54" s="26" t="s">
        <v>63</v>
      </c>
    </row>
    <row r="55" ht="20.25">
      <c r="A55" s="22" t="s">
        <v>64</v>
      </c>
    </row>
    <row r="56" ht="20.25">
      <c r="A56" s="22" t="s">
        <v>65</v>
      </c>
    </row>
    <row r="57" ht="20.25">
      <c r="A57" s="24" t="s">
        <v>56</v>
      </c>
    </row>
    <row r="58" ht="20.25">
      <c r="A58" s="24" t="s">
        <v>57</v>
      </c>
    </row>
  </sheetData>
  <sheetProtection password="DFD7" sheet="1" objects="1" scenarios="1"/>
  <mergeCells count="4"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50" zoomScaleNormal="50" zoomScalePageLayoutView="0" workbookViewId="0" topLeftCell="A1">
      <selection activeCell="E5" sqref="E5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4" s="1" customFormat="1" ht="21.75" customHeight="1">
      <c r="A1" s="30" t="s">
        <v>0</v>
      </c>
      <c r="B1" s="31"/>
      <c r="C1" s="3"/>
      <c r="D1" s="3"/>
    </row>
    <row r="2" spans="1:4" s="1" customFormat="1" ht="21.75" customHeight="1">
      <c r="A2" s="32" t="s">
        <v>1</v>
      </c>
      <c r="B2" s="31"/>
      <c r="C2" s="3"/>
      <c r="D2" s="3"/>
    </row>
    <row r="3" spans="1:4" s="1" customFormat="1" ht="21.75" customHeight="1">
      <c r="A3" s="32" t="s">
        <v>2</v>
      </c>
      <c r="B3" s="31"/>
      <c r="C3" s="30"/>
      <c r="D3" s="30"/>
    </row>
    <row r="4" spans="1:4" s="1" customFormat="1" ht="21.75" customHeight="1">
      <c r="A4" s="33" t="s">
        <v>3</v>
      </c>
      <c r="B4" s="31"/>
      <c r="C4" s="34"/>
      <c r="D4" s="34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">
        <v>67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v>2171.03</v>
      </c>
      <c r="D9" s="11">
        <v>1730.3</v>
      </c>
      <c r="E9" s="11">
        <v>3166.19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v>217.63</v>
      </c>
      <c r="D13" s="14">
        <v>174.1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v>326.44</v>
      </c>
      <c r="D15" s="14">
        <v>287.27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v>872.86</v>
      </c>
      <c r="D18" s="21">
        <v>170.97</v>
      </c>
      <c r="E18" s="21">
        <v>1201.43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63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2"/>
      <c r="C29" s="23"/>
      <c r="D29" s="23"/>
    </row>
    <row r="30" spans="1:4" s="1" customFormat="1" ht="21.75" customHeight="1">
      <c r="A30" s="24"/>
      <c r="C30" s="23"/>
      <c r="D30" s="23"/>
    </row>
    <row r="31" spans="1:4" s="1" customFormat="1" ht="21.75" customHeight="1">
      <c r="A31" s="30" t="s">
        <v>0</v>
      </c>
      <c r="B31" s="31"/>
      <c r="C31" s="3"/>
      <c r="D31" s="3"/>
    </row>
    <row r="32" spans="1:4" ht="21.75" customHeight="1">
      <c r="A32" s="32" t="s">
        <v>1</v>
      </c>
      <c r="B32" s="35"/>
      <c r="C32" s="30"/>
      <c r="D32" s="30"/>
    </row>
    <row r="33" spans="1:4" ht="21.75" customHeight="1">
      <c r="A33" s="32" t="s">
        <v>22</v>
      </c>
      <c r="B33" s="35"/>
      <c r="C33" s="30"/>
      <c r="D33" s="30"/>
    </row>
    <row r="34" spans="1:4" ht="21.75" customHeight="1">
      <c r="A34" s="33" t="s">
        <v>23</v>
      </c>
      <c r="B34" s="35"/>
      <c r="C34" s="34"/>
      <c r="D34" s="34"/>
    </row>
    <row r="35" spans="1:4" ht="21.75" customHeight="1">
      <c r="A35" s="2"/>
      <c r="C35" s="3"/>
      <c r="D35" s="3"/>
    </row>
    <row r="36" spans="1:4" ht="21.75" customHeight="1" thickBot="1">
      <c r="A36" s="4" t="s">
        <v>67</v>
      </c>
      <c r="C36" s="3"/>
      <c r="D36" s="3"/>
    </row>
    <row r="37" spans="1:5" ht="20.25">
      <c r="A37" s="28"/>
      <c r="B37" s="44" t="s">
        <v>4</v>
      </c>
      <c r="C37" s="6" t="s">
        <v>5</v>
      </c>
      <c r="D37" s="42" t="s">
        <v>6</v>
      </c>
      <c r="E37" s="6" t="s">
        <v>5</v>
      </c>
    </row>
    <row r="38" spans="1:5" ht="21" thickBot="1">
      <c r="A38" s="29"/>
      <c r="B38" s="45"/>
      <c r="C38" s="8" t="s">
        <v>7</v>
      </c>
      <c r="D38" s="43"/>
      <c r="E38" s="8" t="s">
        <v>28</v>
      </c>
    </row>
    <row r="39" spans="1:5" s="1" customFormat="1" ht="30" customHeight="1">
      <c r="A39" s="9" t="s">
        <v>29</v>
      </c>
      <c r="B39" s="10" t="s">
        <v>30</v>
      </c>
      <c r="C39" s="11">
        <v>2171.03</v>
      </c>
      <c r="D39" s="11">
        <v>1730.3</v>
      </c>
      <c r="E39" s="11">
        <v>3166.19</v>
      </c>
    </row>
    <row r="40" spans="1:5" s="1" customFormat="1" ht="30" customHeight="1">
      <c r="A40" s="12" t="s">
        <v>31</v>
      </c>
      <c r="B40" s="13" t="s">
        <v>32</v>
      </c>
      <c r="C40" s="14"/>
      <c r="D40" s="14"/>
      <c r="E40" s="15"/>
    </row>
    <row r="41" spans="1:5" s="1" customFormat="1" ht="30" customHeight="1">
      <c r="A41" s="12" t="s">
        <v>33</v>
      </c>
      <c r="B41" s="13" t="s">
        <v>34</v>
      </c>
      <c r="C41" s="14">
        <v>15.24</v>
      </c>
      <c r="D41" s="14">
        <v>15.24</v>
      </c>
      <c r="E41" s="14">
        <v>15.24</v>
      </c>
    </row>
    <row r="42" spans="1:5" s="1" customFormat="1" ht="30" customHeight="1">
      <c r="A42" s="16" t="s">
        <v>35</v>
      </c>
      <c r="B42" s="17" t="s">
        <v>36</v>
      </c>
      <c r="C42" s="18"/>
      <c r="D42" s="18"/>
      <c r="E42" s="15"/>
    </row>
    <row r="43" spans="1:5" s="1" customFormat="1" ht="30" customHeight="1">
      <c r="A43" s="12" t="s">
        <v>37</v>
      </c>
      <c r="B43" s="13" t="s">
        <v>38</v>
      </c>
      <c r="C43" s="14">
        <v>217.63</v>
      </c>
      <c r="D43" s="14">
        <v>174.1</v>
      </c>
      <c r="E43" s="15" t="s">
        <v>39</v>
      </c>
    </row>
    <row r="44" spans="1:5" s="1" customFormat="1" ht="30" customHeight="1">
      <c r="A44" s="16" t="s">
        <v>40</v>
      </c>
      <c r="B44" s="17" t="s">
        <v>41</v>
      </c>
      <c r="C44" s="18"/>
      <c r="D44" s="18"/>
      <c r="E44" s="15"/>
    </row>
    <row r="45" spans="1:5" s="1" customFormat="1" ht="30" customHeight="1">
      <c r="A45" s="12" t="s">
        <v>42</v>
      </c>
      <c r="B45" s="13" t="s">
        <v>43</v>
      </c>
      <c r="C45" s="14">
        <v>326.44</v>
      </c>
      <c r="D45" s="14">
        <v>287.27</v>
      </c>
      <c r="E45" s="15" t="s">
        <v>39</v>
      </c>
    </row>
    <row r="46" spans="1:5" s="1" customFormat="1" ht="30" customHeight="1">
      <c r="A46" s="12" t="s">
        <v>44</v>
      </c>
      <c r="B46" s="13" t="s">
        <v>45</v>
      </c>
      <c r="C46" s="14" t="s">
        <v>46</v>
      </c>
      <c r="D46" s="14"/>
      <c r="E46" s="15" t="s">
        <v>46</v>
      </c>
    </row>
    <row r="47" spans="1:5" s="1" customFormat="1" ht="30" customHeight="1">
      <c r="A47" s="12" t="s">
        <v>47</v>
      </c>
      <c r="B47" s="13" t="s">
        <v>48</v>
      </c>
      <c r="C47" s="14"/>
      <c r="D47" s="14"/>
      <c r="E47" s="15"/>
    </row>
    <row r="48" spans="1:5" s="1" customFormat="1" ht="30" customHeight="1" thickBot="1">
      <c r="A48" s="19" t="s">
        <v>49</v>
      </c>
      <c r="B48" s="20" t="s">
        <v>50</v>
      </c>
      <c r="C48" s="21">
        <v>872.86</v>
      </c>
      <c r="D48" s="21">
        <v>170.97</v>
      </c>
      <c r="E48" s="21">
        <v>1201.43</v>
      </c>
    </row>
    <row r="49" spans="1:4" ht="21.75" customHeight="1">
      <c r="A49" s="22" t="s">
        <v>25</v>
      </c>
      <c r="C49" s="23"/>
      <c r="D49" s="23"/>
    </row>
    <row r="50" spans="1:4" ht="21.75" customHeight="1">
      <c r="A50" s="22" t="s">
        <v>26</v>
      </c>
      <c r="C50" s="23"/>
      <c r="D50" s="23"/>
    </row>
    <row r="51" spans="1:4" ht="21.75" customHeight="1">
      <c r="A51" s="24" t="s">
        <v>51</v>
      </c>
      <c r="C51" s="23"/>
      <c r="D51" s="23"/>
    </row>
    <row r="52" ht="21.75" customHeight="1">
      <c r="A52" s="24" t="s">
        <v>52</v>
      </c>
    </row>
    <row r="53" ht="20.25">
      <c r="A53" s="25" t="s">
        <v>53</v>
      </c>
    </row>
    <row r="54" ht="20.25">
      <c r="A54" s="26" t="s">
        <v>63</v>
      </c>
    </row>
    <row r="55" ht="20.25">
      <c r="A55" s="22" t="s">
        <v>64</v>
      </c>
    </row>
    <row r="56" ht="20.25">
      <c r="A56" s="22" t="s">
        <v>65</v>
      </c>
    </row>
    <row r="57" ht="20.25">
      <c r="A57" s="24" t="s">
        <v>56</v>
      </c>
    </row>
    <row r="58" ht="20.25">
      <c r="A58" s="24" t="s">
        <v>57</v>
      </c>
    </row>
  </sheetData>
  <sheetProtection password="DFD7" sheet="1" objects="1" scenarios="1"/>
  <mergeCells count="4"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zoomScale="50" zoomScaleNormal="50" zoomScalePageLayoutView="0" workbookViewId="0" topLeftCell="A1">
      <selection activeCell="D52" sqref="D52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4" s="1" customFormat="1" ht="21.75" customHeight="1">
      <c r="A1" s="30" t="s">
        <v>0</v>
      </c>
      <c r="B1" s="31"/>
      <c r="C1" s="3"/>
      <c r="D1" s="3"/>
    </row>
    <row r="2" spans="1:4" s="1" customFormat="1" ht="21.75" customHeight="1">
      <c r="A2" s="32" t="s">
        <v>1</v>
      </c>
      <c r="B2" s="31"/>
      <c r="C2" s="3"/>
      <c r="D2" s="3"/>
    </row>
    <row r="3" spans="1:4" s="1" customFormat="1" ht="21.75" customHeight="1">
      <c r="A3" s="32" t="s">
        <v>2</v>
      </c>
      <c r="B3" s="31"/>
      <c r="C3" s="30"/>
      <c r="D3" s="30"/>
    </row>
    <row r="4" spans="1:4" s="1" customFormat="1" ht="21.75" customHeight="1">
      <c r="A4" s="33" t="s">
        <v>3</v>
      </c>
      <c r="B4" s="31"/>
      <c r="C4" s="34"/>
      <c r="D4" s="34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">
        <v>68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v>2171.03</v>
      </c>
      <c r="D9" s="11">
        <v>1742.3</v>
      </c>
      <c r="E9" s="11">
        <v>3166.19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v>212.52</v>
      </c>
      <c r="D13" s="14">
        <v>170.02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v>318.79</v>
      </c>
      <c r="D15" s="14">
        <v>280.54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v>885.8</v>
      </c>
      <c r="D18" s="21">
        <v>173.34</v>
      </c>
      <c r="E18" s="21">
        <v>1220.38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63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2"/>
      <c r="C29" s="23"/>
      <c r="D29" s="23"/>
    </row>
    <row r="30" spans="1:4" s="1" customFormat="1" ht="21.75" customHeight="1">
      <c r="A30" s="24"/>
      <c r="C30" s="23"/>
      <c r="D30" s="23"/>
    </row>
    <row r="31" spans="1:4" s="1" customFormat="1" ht="21.75" customHeight="1">
      <c r="A31" s="30" t="s">
        <v>0</v>
      </c>
      <c r="B31" s="31"/>
      <c r="C31" s="3"/>
      <c r="D31" s="3"/>
    </row>
    <row r="32" spans="1:4" ht="21.75" customHeight="1">
      <c r="A32" s="32" t="s">
        <v>1</v>
      </c>
      <c r="B32" s="35"/>
      <c r="C32" s="30"/>
      <c r="D32" s="30"/>
    </row>
    <row r="33" spans="1:4" ht="21.75" customHeight="1">
      <c r="A33" s="32" t="s">
        <v>22</v>
      </c>
      <c r="B33" s="35"/>
      <c r="C33" s="30"/>
      <c r="D33" s="30"/>
    </row>
    <row r="34" spans="1:4" ht="21.75" customHeight="1">
      <c r="A34" s="33" t="s">
        <v>23</v>
      </c>
      <c r="B34" s="35"/>
      <c r="C34" s="34"/>
      <c r="D34" s="34"/>
    </row>
    <row r="35" spans="1:4" ht="21.75" customHeight="1">
      <c r="A35" s="2"/>
      <c r="C35" s="3"/>
      <c r="D35" s="3"/>
    </row>
    <row r="36" spans="1:4" ht="21.75" customHeight="1" thickBot="1">
      <c r="A36" s="4" t="s">
        <v>68</v>
      </c>
      <c r="C36" s="3"/>
      <c r="D36" s="3"/>
    </row>
    <row r="37" spans="1:5" ht="20.25">
      <c r="A37" s="28"/>
      <c r="B37" s="44" t="s">
        <v>4</v>
      </c>
      <c r="C37" s="6" t="s">
        <v>5</v>
      </c>
      <c r="D37" s="42" t="s">
        <v>6</v>
      </c>
      <c r="E37" s="6" t="s">
        <v>5</v>
      </c>
    </row>
    <row r="38" spans="1:5" ht="21" thickBot="1">
      <c r="A38" s="29"/>
      <c r="B38" s="45"/>
      <c r="C38" s="8" t="s">
        <v>7</v>
      </c>
      <c r="D38" s="43"/>
      <c r="E38" s="8" t="s">
        <v>28</v>
      </c>
    </row>
    <row r="39" spans="1:5" s="1" customFormat="1" ht="30" customHeight="1">
      <c r="A39" s="9" t="s">
        <v>29</v>
      </c>
      <c r="B39" s="10" t="s">
        <v>30</v>
      </c>
      <c r="C39" s="11">
        <v>2171.03</v>
      </c>
      <c r="D39" s="11">
        <v>1742.3</v>
      </c>
      <c r="E39" s="11">
        <v>3166.19</v>
      </c>
    </row>
    <row r="40" spans="1:5" s="1" customFormat="1" ht="30" customHeight="1">
      <c r="A40" s="12" t="s">
        <v>31</v>
      </c>
      <c r="B40" s="13" t="s">
        <v>32</v>
      </c>
      <c r="C40" s="14"/>
      <c r="D40" s="14"/>
      <c r="E40" s="15"/>
    </row>
    <row r="41" spans="1:5" s="1" customFormat="1" ht="30" customHeight="1">
      <c r="A41" s="12" t="s">
        <v>33</v>
      </c>
      <c r="B41" s="13" t="s">
        <v>34</v>
      </c>
      <c r="C41" s="14">
        <v>15.24</v>
      </c>
      <c r="D41" s="14">
        <v>15.24</v>
      </c>
      <c r="E41" s="14">
        <v>15.24</v>
      </c>
    </row>
    <row r="42" spans="1:5" s="1" customFormat="1" ht="30" customHeight="1">
      <c r="A42" s="16" t="s">
        <v>35</v>
      </c>
      <c r="B42" s="17" t="s">
        <v>36</v>
      </c>
      <c r="C42" s="18"/>
      <c r="D42" s="18"/>
      <c r="E42" s="15"/>
    </row>
    <row r="43" spans="1:5" s="1" customFormat="1" ht="30" customHeight="1">
      <c r="A43" s="12" t="s">
        <v>37</v>
      </c>
      <c r="B43" s="13" t="s">
        <v>38</v>
      </c>
      <c r="C43" s="14">
        <v>212.52</v>
      </c>
      <c r="D43" s="14">
        <v>170.02</v>
      </c>
      <c r="E43" s="15" t="s">
        <v>39</v>
      </c>
    </row>
    <row r="44" spans="1:5" s="1" customFormat="1" ht="30" customHeight="1">
      <c r="A44" s="16" t="s">
        <v>40</v>
      </c>
      <c r="B44" s="17" t="s">
        <v>41</v>
      </c>
      <c r="C44" s="18"/>
      <c r="D44" s="18"/>
      <c r="E44" s="15"/>
    </row>
    <row r="45" spans="1:5" s="1" customFormat="1" ht="30" customHeight="1">
      <c r="A45" s="12" t="s">
        <v>42</v>
      </c>
      <c r="B45" s="13" t="s">
        <v>43</v>
      </c>
      <c r="C45" s="14">
        <v>318.79</v>
      </c>
      <c r="D45" s="14">
        <v>280.54</v>
      </c>
      <c r="E45" s="15" t="s">
        <v>39</v>
      </c>
    </row>
    <row r="46" spans="1:5" s="1" customFormat="1" ht="30" customHeight="1">
      <c r="A46" s="12" t="s">
        <v>44</v>
      </c>
      <c r="B46" s="13" t="s">
        <v>45</v>
      </c>
      <c r="C46" s="14" t="s">
        <v>46</v>
      </c>
      <c r="D46" s="14"/>
      <c r="E46" s="15" t="s">
        <v>46</v>
      </c>
    </row>
    <row r="47" spans="1:5" s="1" customFormat="1" ht="30" customHeight="1">
      <c r="A47" s="12" t="s">
        <v>47</v>
      </c>
      <c r="B47" s="13" t="s">
        <v>48</v>
      </c>
      <c r="C47" s="14"/>
      <c r="D47" s="14"/>
      <c r="E47" s="15"/>
    </row>
    <row r="48" spans="1:5" s="1" customFormat="1" ht="30" customHeight="1" thickBot="1">
      <c r="A48" s="19" t="s">
        <v>49</v>
      </c>
      <c r="B48" s="20" t="s">
        <v>50</v>
      </c>
      <c r="C48" s="21">
        <v>885.8</v>
      </c>
      <c r="D48" s="21">
        <v>173.34</v>
      </c>
      <c r="E48" s="21">
        <v>1220.38</v>
      </c>
    </row>
    <row r="49" spans="1:4" ht="21.75" customHeight="1">
      <c r="A49" s="22" t="s">
        <v>25</v>
      </c>
      <c r="C49" s="23"/>
      <c r="D49" s="23"/>
    </row>
    <row r="50" spans="1:4" ht="21.75" customHeight="1">
      <c r="A50" s="22" t="s">
        <v>26</v>
      </c>
      <c r="C50" s="23"/>
      <c r="D50" s="23"/>
    </row>
    <row r="51" spans="1:4" ht="21.75" customHeight="1">
      <c r="A51" s="24" t="s">
        <v>51</v>
      </c>
      <c r="C51" s="23"/>
      <c r="D51" s="23"/>
    </row>
    <row r="52" ht="21.75" customHeight="1">
      <c r="A52" s="24" t="s">
        <v>52</v>
      </c>
    </row>
    <row r="53" ht="20.25">
      <c r="A53" s="25" t="s">
        <v>53</v>
      </c>
    </row>
    <row r="54" ht="20.25">
      <c r="A54" s="26" t="s">
        <v>63</v>
      </c>
    </row>
    <row r="55" ht="20.25">
      <c r="A55" s="22" t="s">
        <v>64</v>
      </c>
    </row>
    <row r="56" ht="20.25">
      <c r="A56" s="22" t="s">
        <v>65</v>
      </c>
    </row>
    <row r="57" ht="20.25">
      <c r="A57" s="24" t="s">
        <v>56</v>
      </c>
    </row>
    <row r="58" ht="20.25">
      <c r="A58" s="24" t="s">
        <v>57</v>
      </c>
    </row>
  </sheetData>
  <sheetProtection password="DFD7" sheet="1" objects="1" scenarios="1"/>
  <mergeCells count="4">
    <mergeCell ref="B7:B8"/>
    <mergeCell ref="D7:D8"/>
    <mergeCell ref="B37:B38"/>
    <mergeCell ref="D37:D38"/>
  </mergeCells>
  <printOptions horizontalCentered="1" verticalCentered="1"/>
  <pageMargins left="0.75" right="0.75" top="1" bottom="1" header="0" footer="0"/>
  <pageSetup fitToHeight="2" fitToWidth="2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zoomScale="50" zoomScaleNormal="50" zoomScaleSheetLayoutView="40" zoomScalePageLayoutView="0" workbookViewId="0" topLeftCell="A1">
      <selection activeCell="C50" sqref="C50"/>
    </sheetView>
  </sheetViews>
  <sheetFormatPr defaultColWidth="11.421875" defaultRowHeight="12.75"/>
  <cols>
    <col min="1" max="1" width="6.00390625" style="27" customWidth="1"/>
    <col min="2" max="2" width="80.421875" style="27" bestFit="1" customWidth="1"/>
    <col min="3" max="3" width="30.7109375" style="27" bestFit="1" customWidth="1"/>
    <col min="4" max="4" width="25.28125" style="27" customWidth="1"/>
    <col min="5" max="5" width="30.140625" style="27" bestFit="1" customWidth="1"/>
    <col min="6" max="16384" width="11.421875" style="27" customWidth="1"/>
  </cols>
  <sheetData>
    <row r="1" spans="1:5" s="1" customFormat="1" ht="21.75" customHeight="1">
      <c r="A1" s="46" t="s">
        <v>0</v>
      </c>
      <c r="B1" s="46"/>
      <c r="C1" s="46"/>
      <c r="D1" s="46"/>
      <c r="E1" s="46"/>
    </row>
    <row r="2" spans="1:5" s="1" customFormat="1" ht="21.75" customHeight="1">
      <c r="A2" s="47" t="s">
        <v>1</v>
      </c>
      <c r="B2" s="47"/>
      <c r="C2" s="47"/>
      <c r="D2" s="47"/>
      <c r="E2" s="47"/>
    </row>
    <row r="3" spans="1:5" s="1" customFormat="1" ht="21.75" customHeight="1">
      <c r="A3" s="47" t="s">
        <v>2</v>
      </c>
      <c r="B3" s="47"/>
      <c r="C3" s="47"/>
      <c r="D3" s="47"/>
      <c r="E3" s="47"/>
    </row>
    <row r="4" spans="1:5" s="1" customFormat="1" ht="21.75" customHeight="1">
      <c r="A4" s="48" t="s">
        <v>3</v>
      </c>
      <c r="B4" s="48"/>
      <c r="C4" s="48"/>
      <c r="D4" s="48"/>
      <c r="E4" s="48"/>
    </row>
    <row r="5" spans="1:4" s="1" customFormat="1" ht="21.75" customHeight="1">
      <c r="A5" s="2"/>
      <c r="C5" s="3"/>
      <c r="D5" s="3"/>
    </row>
    <row r="6" spans="1:4" s="1" customFormat="1" ht="21.75" customHeight="1" thickBot="1">
      <c r="A6" s="4" t="s">
        <v>69</v>
      </c>
      <c r="C6" s="3"/>
      <c r="D6" s="3"/>
    </row>
    <row r="7" spans="1:5" s="1" customFormat="1" ht="20.25">
      <c r="A7" s="5"/>
      <c r="B7" s="44" t="s">
        <v>4</v>
      </c>
      <c r="C7" s="6" t="s">
        <v>5</v>
      </c>
      <c r="D7" s="42" t="s">
        <v>6</v>
      </c>
      <c r="E7" s="6" t="s">
        <v>5</v>
      </c>
    </row>
    <row r="8" spans="1:5" s="1" customFormat="1" ht="21" thickBot="1">
      <c r="A8" s="7"/>
      <c r="B8" s="45"/>
      <c r="C8" s="8" t="s">
        <v>7</v>
      </c>
      <c r="D8" s="43"/>
      <c r="E8" s="8" t="s">
        <v>28</v>
      </c>
    </row>
    <row r="9" spans="1:5" s="1" customFormat="1" ht="30" customHeight="1">
      <c r="A9" s="9" t="s">
        <v>29</v>
      </c>
      <c r="B9" s="10" t="s">
        <v>30</v>
      </c>
      <c r="C9" s="11">
        <v>2217.66</v>
      </c>
      <c r="D9" s="11">
        <v>1790.12</v>
      </c>
      <c r="E9" s="11">
        <v>3189.19</v>
      </c>
    </row>
    <row r="10" spans="1:5" s="1" customFormat="1" ht="30" customHeight="1">
      <c r="A10" s="12" t="s">
        <v>31</v>
      </c>
      <c r="B10" s="13" t="s">
        <v>32</v>
      </c>
      <c r="C10" s="14"/>
      <c r="D10" s="14"/>
      <c r="E10" s="15"/>
    </row>
    <row r="11" spans="1:5" s="1" customFormat="1" ht="30" customHeight="1">
      <c r="A11" s="12" t="s">
        <v>33</v>
      </c>
      <c r="B11" s="13" t="s">
        <v>34</v>
      </c>
      <c r="C11" s="14">
        <v>15.24</v>
      </c>
      <c r="D11" s="14">
        <v>15.24</v>
      </c>
      <c r="E11" s="14">
        <v>15.24</v>
      </c>
    </row>
    <row r="12" spans="1:5" s="1" customFormat="1" ht="30" customHeight="1">
      <c r="A12" s="16" t="s">
        <v>35</v>
      </c>
      <c r="B12" s="17" t="s">
        <v>36</v>
      </c>
      <c r="C12" s="18"/>
      <c r="D12" s="18"/>
      <c r="E12" s="15"/>
    </row>
    <row r="13" spans="1:5" s="1" customFormat="1" ht="30" customHeight="1">
      <c r="A13" s="12" t="s">
        <v>37</v>
      </c>
      <c r="B13" s="13" t="s">
        <v>59</v>
      </c>
      <c r="C13" s="14">
        <v>208.52</v>
      </c>
      <c r="D13" s="14">
        <v>166.82</v>
      </c>
      <c r="E13" s="15" t="s">
        <v>39</v>
      </c>
    </row>
    <row r="14" spans="1:5" s="1" customFormat="1" ht="30" customHeight="1">
      <c r="A14" s="16" t="s">
        <v>40</v>
      </c>
      <c r="B14" s="17" t="s">
        <v>41</v>
      </c>
      <c r="C14" s="18"/>
      <c r="D14" s="18"/>
      <c r="E14" s="15"/>
    </row>
    <row r="15" spans="1:5" s="1" customFormat="1" ht="30" customHeight="1">
      <c r="A15" s="12" t="s">
        <v>42</v>
      </c>
      <c r="B15" s="13" t="s">
        <v>60</v>
      </c>
      <c r="C15" s="14">
        <v>312.78</v>
      </c>
      <c r="D15" s="14">
        <v>275.25</v>
      </c>
      <c r="E15" s="15" t="s">
        <v>39</v>
      </c>
    </row>
    <row r="16" spans="1:5" s="1" customFormat="1" ht="30" customHeight="1">
      <c r="A16" s="12" t="s">
        <v>44</v>
      </c>
      <c r="B16" s="13" t="s">
        <v>45</v>
      </c>
      <c r="C16" s="14" t="s">
        <v>46</v>
      </c>
      <c r="D16" s="14"/>
      <c r="E16" s="15" t="s">
        <v>46</v>
      </c>
    </row>
    <row r="17" spans="1:5" s="1" customFormat="1" ht="30" customHeight="1">
      <c r="A17" s="12" t="s">
        <v>47</v>
      </c>
      <c r="B17" s="13" t="s">
        <v>61</v>
      </c>
      <c r="C17" s="14"/>
      <c r="D17" s="14"/>
      <c r="E17" s="15"/>
    </row>
    <row r="18" spans="1:5" s="1" customFormat="1" ht="30" customHeight="1" thickBot="1">
      <c r="A18" s="19" t="s">
        <v>49</v>
      </c>
      <c r="B18" s="20" t="s">
        <v>62</v>
      </c>
      <c r="C18" s="21">
        <v>897.48</v>
      </c>
      <c r="D18" s="21">
        <v>175.45</v>
      </c>
      <c r="E18" s="21">
        <v>1237.85</v>
      </c>
    </row>
    <row r="19" spans="1:4" s="1" customFormat="1" ht="21.75" customHeight="1">
      <c r="A19" s="22" t="s">
        <v>25</v>
      </c>
      <c r="C19" s="23"/>
      <c r="D19" s="23"/>
    </row>
    <row r="20" spans="1:4" s="1" customFormat="1" ht="21.75" customHeight="1">
      <c r="A20" s="22" t="s">
        <v>26</v>
      </c>
      <c r="C20" s="23"/>
      <c r="D20" s="23"/>
    </row>
    <row r="21" spans="1:4" s="1" customFormat="1" ht="21.75" customHeight="1">
      <c r="A21" s="24" t="s">
        <v>51</v>
      </c>
      <c r="C21" s="23"/>
      <c r="D21" s="23"/>
    </row>
    <row r="22" spans="1:4" s="1" customFormat="1" ht="21.75" customHeight="1">
      <c r="A22" s="24" t="s">
        <v>52</v>
      </c>
      <c r="C22" s="23"/>
      <c r="D22" s="23"/>
    </row>
    <row r="23" spans="1:4" s="1" customFormat="1" ht="21.75" customHeight="1">
      <c r="A23" s="25" t="s">
        <v>53</v>
      </c>
      <c r="C23" s="23"/>
      <c r="D23" s="23"/>
    </row>
    <row r="24" spans="1:4" s="1" customFormat="1" ht="21.75" customHeight="1">
      <c r="A24" s="26" t="s">
        <v>63</v>
      </c>
      <c r="C24" s="23"/>
      <c r="D24" s="23"/>
    </row>
    <row r="25" spans="1:4" s="1" customFormat="1" ht="21.75" customHeight="1">
      <c r="A25" s="22" t="s">
        <v>64</v>
      </c>
      <c r="C25" s="23"/>
      <c r="D25" s="23"/>
    </row>
    <row r="26" spans="1:4" s="1" customFormat="1" ht="21.75" customHeight="1">
      <c r="A26" s="22" t="s">
        <v>65</v>
      </c>
      <c r="C26" s="23"/>
      <c r="D26" s="23"/>
    </row>
    <row r="27" spans="1:4" s="1" customFormat="1" ht="21.75" customHeight="1">
      <c r="A27" s="24" t="s">
        <v>56</v>
      </c>
      <c r="C27" s="23"/>
      <c r="D27" s="23"/>
    </row>
    <row r="28" spans="1:4" s="1" customFormat="1" ht="21.75" customHeight="1">
      <c r="A28" s="24" t="s">
        <v>57</v>
      </c>
      <c r="C28" s="23"/>
      <c r="D28" s="23"/>
    </row>
    <row r="29" spans="1:4" s="1" customFormat="1" ht="21.75" customHeight="1">
      <c r="A29" s="24"/>
      <c r="C29" s="23"/>
      <c r="D29" s="23"/>
    </row>
    <row r="30" spans="1:5" s="1" customFormat="1" ht="21.75" customHeight="1">
      <c r="A30" s="46" t="s">
        <v>0</v>
      </c>
      <c r="B30" s="46"/>
      <c r="C30" s="46"/>
      <c r="D30" s="46"/>
      <c r="E30" s="46"/>
    </row>
    <row r="31" spans="1:5" ht="21.75" customHeight="1">
      <c r="A31" s="47" t="s">
        <v>1</v>
      </c>
      <c r="B31" s="47"/>
      <c r="C31" s="47"/>
      <c r="D31" s="47"/>
      <c r="E31" s="47"/>
    </row>
    <row r="32" spans="1:5" ht="21.75" customHeight="1">
      <c r="A32" s="47" t="s">
        <v>22</v>
      </c>
      <c r="B32" s="47"/>
      <c r="C32" s="47"/>
      <c r="D32" s="47"/>
      <c r="E32" s="47"/>
    </row>
    <row r="33" spans="1:5" ht="21.75" customHeight="1">
      <c r="A33" s="48" t="s">
        <v>23</v>
      </c>
      <c r="B33" s="48"/>
      <c r="C33" s="48"/>
      <c r="D33" s="48"/>
      <c r="E33" s="48"/>
    </row>
    <row r="34" spans="1:4" ht="21.75" customHeight="1">
      <c r="A34" s="2"/>
      <c r="C34" s="3"/>
      <c r="D34" s="3"/>
    </row>
    <row r="35" spans="1:4" ht="21.75" customHeight="1" thickBot="1">
      <c r="A35" s="4" t="s">
        <v>69</v>
      </c>
      <c r="C35" s="3"/>
      <c r="D35" s="3"/>
    </row>
    <row r="36" spans="1:5" ht="20.25">
      <c r="A36" s="28"/>
      <c r="B36" s="44" t="s">
        <v>4</v>
      </c>
      <c r="C36" s="6" t="s">
        <v>5</v>
      </c>
      <c r="D36" s="42" t="s">
        <v>6</v>
      </c>
      <c r="E36" s="6" t="s">
        <v>5</v>
      </c>
    </row>
    <row r="37" spans="1:5" ht="21" thickBot="1">
      <c r="A37" s="29"/>
      <c r="B37" s="45"/>
      <c r="C37" s="8" t="s">
        <v>7</v>
      </c>
      <c r="D37" s="43"/>
      <c r="E37" s="8" t="s">
        <v>28</v>
      </c>
    </row>
    <row r="38" spans="1:5" s="1" customFormat="1" ht="30" customHeight="1">
      <c r="A38" s="9" t="s">
        <v>29</v>
      </c>
      <c r="B38" s="10" t="s">
        <v>30</v>
      </c>
      <c r="C38" s="11">
        <v>2217.66</v>
      </c>
      <c r="D38" s="11">
        <v>1790.12</v>
      </c>
      <c r="E38" s="11">
        <v>3189.19</v>
      </c>
    </row>
    <row r="39" spans="1:5" s="1" customFormat="1" ht="30" customHeight="1">
      <c r="A39" s="12" t="s">
        <v>31</v>
      </c>
      <c r="B39" s="13" t="s">
        <v>32</v>
      </c>
      <c r="C39" s="14"/>
      <c r="D39" s="14"/>
      <c r="E39" s="15"/>
    </row>
    <row r="40" spans="1:5" s="1" customFormat="1" ht="30" customHeight="1">
      <c r="A40" s="12" t="s">
        <v>33</v>
      </c>
      <c r="B40" s="13" t="s">
        <v>34</v>
      </c>
      <c r="C40" s="14">
        <v>15.24</v>
      </c>
      <c r="D40" s="14">
        <v>15.24</v>
      </c>
      <c r="E40" s="14">
        <v>15.24</v>
      </c>
    </row>
    <row r="41" spans="1:5" s="1" customFormat="1" ht="30" customHeight="1">
      <c r="A41" s="16" t="s">
        <v>35</v>
      </c>
      <c r="B41" s="17" t="s">
        <v>36</v>
      </c>
      <c r="C41" s="18"/>
      <c r="D41" s="18"/>
      <c r="E41" s="15"/>
    </row>
    <row r="42" spans="1:5" s="1" customFormat="1" ht="30" customHeight="1">
      <c r="A42" s="12" t="s">
        <v>37</v>
      </c>
      <c r="B42" s="13" t="s">
        <v>38</v>
      </c>
      <c r="C42" s="14">
        <v>208.52</v>
      </c>
      <c r="D42" s="14">
        <v>166.82</v>
      </c>
      <c r="E42" s="15" t="s">
        <v>39</v>
      </c>
    </row>
    <row r="43" spans="1:5" s="1" customFormat="1" ht="30" customHeight="1">
      <c r="A43" s="16" t="s">
        <v>40</v>
      </c>
      <c r="B43" s="17" t="s">
        <v>41</v>
      </c>
      <c r="C43" s="18"/>
      <c r="D43" s="18"/>
      <c r="E43" s="15"/>
    </row>
    <row r="44" spans="1:5" s="1" customFormat="1" ht="30" customHeight="1">
      <c r="A44" s="12" t="s">
        <v>42</v>
      </c>
      <c r="B44" s="13" t="s">
        <v>43</v>
      </c>
      <c r="C44" s="14">
        <v>312.78</v>
      </c>
      <c r="D44" s="14">
        <v>275.25</v>
      </c>
      <c r="E44" s="15" t="s">
        <v>39</v>
      </c>
    </row>
    <row r="45" spans="1:5" s="1" customFormat="1" ht="30" customHeight="1">
      <c r="A45" s="12" t="s">
        <v>44</v>
      </c>
      <c r="B45" s="13" t="s">
        <v>45</v>
      </c>
      <c r="C45" s="14" t="s">
        <v>46</v>
      </c>
      <c r="D45" s="14"/>
      <c r="E45" s="15" t="s">
        <v>46</v>
      </c>
    </row>
    <row r="46" spans="1:5" s="1" customFormat="1" ht="30" customHeight="1">
      <c r="A46" s="12" t="s">
        <v>47</v>
      </c>
      <c r="B46" s="13" t="s">
        <v>48</v>
      </c>
      <c r="C46" s="14"/>
      <c r="D46" s="14"/>
      <c r="E46" s="15"/>
    </row>
    <row r="47" spans="1:5" s="1" customFormat="1" ht="30" customHeight="1" thickBot="1">
      <c r="A47" s="19" t="s">
        <v>49</v>
      </c>
      <c r="B47" s="20" t="s">
        <v>50</v>
      </c>
      <c r="C47" s="21">
        <v>897.48</v>
      </c>
      <c r="D47" s="21">
        <v>175.45</v>
      </c>
      <c r="E47" s="21">
        <v>1237.85</v>
      </c>
    </row>
    <row r="48" spans="1:4" ht="21.75" customHeight="1">
      <c r="A48" s="22" t="s">
        <v>25</v>
      </c>
      <c r="C48" s="23"/>
      <c r="D48" s="23"/>
    </row>
    <row r="49" spans="1:4" ht="21.75" customHeight="1">
      <c r="A49" s="22" t="s">
        <v>26</v>
      </c>
      <c r="C49" s="23"/>
      <c r="D49" s="23"/>
    </row>
    <row r="50" spans="1:4" ht="21.75" customHeight="1">
      <c r="A50" s="24" t="s">
        <v>51</v>
      </c>
      <c r="C50" s="23"/>
      <c r="D50" s="23"/>
    </row>
    <row r="51" ht="21.75" customHeight="1">
      <c r="A51" s="24" t="s">
        <v>52</v>
      </c>
    </row>
    <row r="52" ht="20.25">
      <c r="A52" s="25" t="s">
        <v>53</v>
      </c>
    </row>
    <row r="53" ht="20.25">
      <c r="A53" s="26" t="s">
        <v>63</v>
      </c>
    </row>
    <row r="54" ht="20.25">
      <c r="A54" s="22" t="s">
        <v>64</v>
      </c>
    </row>
    <row r="55" ht="20.25">
      <c r="A55" s="22" t="s">
        <v>65</v>
      </c>
    </row>
    <row r="56" ht="20.25">
      <c r="A56" s="24" t="s">
        <v>56</v>
      </c>
    </row>
    <row r="57" ht="20.25">
      <c r="A57" s="24" t="s">
        <v>57</v>
      </c>
    </row>
  </sheetData>
  <sheetProtection password="DFD7" sheet="1" objects="1" scenarios="1"/>
  <mergeCells count="12">
    <mergeCell ref="A1:E1"/>
    <mergeCell ref="A2:E2"/>
    <mergeCell ref="A3:E3"/>
    <mergeCell ref="A4:E4"/>
    <mergeCell ref="B7:B8"/>
    <mergeCell ref="D7:D8"/>
    <mergeCell ref="B36:B37"/>
    <mergeCell ref="D36:D37"/>
    <mergeCell ref="A30:E30"/>
    <mergeCell ref="A31:E31"/>
    <mergeCell ref="A32:E32"/>
    <mergeCell ref="A33:E33"/>
  </mergeCells>
  <printOptions horizontalCentered="1" verticalCentered="1"/>
  <pageMargins left="0.75" right="0.75" top="1" bottom="1" header="0" footer="0"/>
  <pageSetup fitToHeight="2" fitToWidth="2" horizontalDpi="600" verticalDpi="600" orientation="landscape" scale="71" r:id="rId1"/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ECOPETROL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ECOPETROL</dc:creator>
  <cp:keywords/>
  <dc:description/>
  <cp:lastModifiedBy>everis</cp:lastModifiedBy>
  <dcterms:created xsi:type="dcterms:W3CDTF">2005-02-22T18:42:36Z</dcterms:created>
  <dcterms:modified xsi:type="dcterms:W3CDTF">2020-03-06T16:52:39Z</dcterms:modified>
  <cp:category/>
  <cp:version/>
  <cp:contentType/>
  <cp:contentStatus/>
</cp:coreProperties>
</file>