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1kfe7Qt+YCQNXKAvngKn8Rd071IBcN/08IGbRxTXikRCc6m5Iu+MbOrJjUguDHF28m6V9zzykYXQiTD5hnnsg==" workbookSaltValue="/jqzXHTub3F8am5CI1LlPQ==" workbookSpinCount="100000" lockStructure="1"/>
  <bookViews>
    <workbookView xWindow="0" yWindow="0" windowWidth="20490" windowHeight="6855" firstSheet="11" activeTab="14"/>
  </bookViews>
  <sheets>
    <sheet name="Enero 1-3" sheetId="1" r:id="rId1"/>
    <sheet name="Enero 4-5" sheetId="2" r:id="rId2"/>
    <sheet name="Enero 6-31" sheetId="3" r:id="rId3"/>
    <sheet name="Febrero" sheetId="4" r:id="rId4"/>
    <sheet name="Marzo" sheetId="5" r:id="rId5"/>
    <sheet name="Abril 1-4" sheetId="6" r:id="rId6"/>
    <sheet name="Abril 5-30" sheetId="7" r:id="rId7"/>
    <sheet name="Mayo 1-20" sheetId="8" r:id="rId8"/>
    <sheet name="Mayo 21-27" sheetId="9" r:id="rId9"/>
    <sheet name="Mayo 28-31" sheetId="10" r:id="rId10"/>
    <sheet name="Junio 1-3" sheetId="11" r:id="rId11"/>
    <sheet name="Junio 4-10" sheetId="12" r:id="rId12"/>
    <sheet name="Junio 11-30" sheetId="13" r:id="rId13"/>
    <sheet name="Julio 1-27" sheetId="14" r:id="rId14"/>
    <sheet name="Julio 28-31" sheetId="21" r:id="rId15"/>
    <sheet name="Agosto 1-27" sheetId="15" r:id="rId16"/>
    <sheet name="Agosto 28-31" sheetId="22" r:id="rId17"/>
    <sheet name="Septiembre" sheetId="16" r:id="rId18"/>
    <sheet name="Octubre" sheetId="17" r:id="rId19"/>
    <sheet name="Noviembre 1-2" sheetId="18" r:id="rId20"/>
    <sheet name="Noviembre 3-30" sheetId="19" r:id="rId21"/>
    <sheet name="Diciembre" sheetId="20" r:id="rId22"/>
  </sheets>
  <externalReferences>
    <externalReference r:id="rId23"/>
    <externalReference r:id="rId24"/>
    <externalReference r:id="rId25"/>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22" l="1"/>
  <c r="I21" i="22" s="1"/>
  <c r="J21" i="22" s="1"/>
  <c r="I20" i="22"/>
  <c r="J20" i="22" s="1"/>
  <c r="D20" i="22"/>
  <c r="G20" i="22" s="1"/>
  <c r="M20" i="22" s="1"/>
  <c r="C20" i="22"/>
  <c r="F20" i="22" s="1"/>
  <c r="C19" i="22"/>
  <c r="D19" i="22" s="1"/>
  <c r="K17" i="22"/>
  <c r="I17" i="22"/>
  <c r="J17" i="22" s="1"/>
  <c r="F17" i="22"/>
  <c r="L17" i="22" s="1"/>
  <c r="M17" i="22" s="1"/>
  <c r="E17" i="22"/>
  <c r="C17" i="22"/>
  <c r="D17" i="22" s="1"/>
  <c r="L16" i="22"/>
  <c r="L19" i="22" s="1"/>
  <c r="I16" i="22"/>
  <c r="I19" i="22" s="1"/>
  <c r="J19" i="22" s="1"/>
  <c r="H16" i="22"/>
  <c r="H19" i="22" s="1"/>
  <c r="F16" i="22"/>
  <c r="F19" i="22" s="1"/>
  <c r="E16" i="22"/>
  <c r="E19" i="22" s="1"/>
  <c r="D16" i="22"/>
  <c r="C16" i="22"/>
  <c r="H14" i="22"/>
  <c r="G14" i="22"/>
  <c r="C14" i="22" s="1"/>
  <c r="F14" i="22"/>
  <c r="L14" i="22" s="1"/>
  <c r="M13" i="22"/>
  <c r="I13" i="22"/>
  <c r="H13" i="22"/>
  <c r="G13" i="22"/>
  <c r="F13" i="22"/>
  <c r="L13" i="22" s="1"/>
  <c r="E13" i="22"/>
  <c r="K13" i="22" s="1"/>
  <c r="C13" i="22"/>
  <c r="C44" i="22" s="1"/>
  <c r="E44" i="22" s="1"/>
  <c r="K12" i="22"/>
  <c r="J12" i="22"/>
  <c r="I12" i="22"/>
  <c r="C12" i="22"/>
  <c r="E12" i="22" s="1"/>
  <c r="K11" i="22"/>
  <c r="L11" i="22" s="1"/>
  <c r="M11" i="22" s="1"/>
  <c r="J11" i="22"/>
  <c r="I11" i="22"/>
  <c r="D11" i="22"/>
  <c r="C11" i="22"/>
  <c r="C42" i="22" s="1"/>
  <c r="I10" i="22"/>
  <c r="J10" i="22" s="1"/>
  <c r="F10" i="22"/>
  <c r="E10" i="22"/>
  <c r="K10" i="22" s="1"/>
  <c r="C10" i="22"/>
  <c r="L10" i="22" s="1"/>
  <c r="M9" i="22"/>
  <c r="L9" i="22"/>
  <c r="K9" i="22"/>
  <c r="J9" i="22"/>
  <c r="I9" i="22"/>
  <c r="M8" i="22"/>
  <c r="K8" i="22"/>
  <c r="J8" i="22"/>
  <c r="I8" i="22"/>
  <c r="H8" i="22"/>
  <c r="G8" i="22"/>
  <c r="F8" i="22"/>
  <c r="E8" i="22"/>
  <c r="D8" i="22"/>
  <c r="C8" i="22"/>
  <c r="L5" i="22"/>
  <c r="K5" i="22"/>
  <c r="J5" i="22"/>
  <c r="I5" i="22"/>
  <c r="B1" i="22"/>
  <c r="C21" i="21"/>
  <c r="I21" i="21" s="1"/>
  <c r="J21" i="21" s="1"/>
  <c r="I20" i="21"/>
  <c r="J20" i="21" s="1"/>
  <c r="D20" i="21"/>
  <c r="G20" i="21" s="1"/>
  <c r="M20" i="21" s="1"/>
  <c r="C20" i="21"/>
  <c r="F20" i="21" s="1"/>
  <c r="C19" i="21"/>
  <c r="D19" i="21" s="1"/>
  <c r="M17" i="21"/>
  <c r="L17" i="21"/>
  <c r="K17" i="21"/>
  <c r="I17" i="21"/>
  <c r="J17" i="21" s="1"/>
  <c r="H17" i="21"/>
  <c r="G17" i="21" s="1"/>
  <c r="F17" i="21"/>
  <c r="E17" i="21"/>
  <c r="D17" i="21"/>
  <c r="C17" i="21"/>
  <c r="L16" i="21"/>
  <c r="L19" i="21" s="1"/>
  <c r="H16" i="21"/>
  <c r="H19" i="21" s="1"/>
  <c r="F16" i="21"/>
  <c r="F19" i="21" s="1"/>
  <c r="D16" i="21"/>
  <c r="C16" i="21"/>
  <c r="I16" i="21" s="1"/>
  <c r="M14" i="21"/>
  <c r="J14" i="21"/>
  <c r="I14" i="21"/>
  <c r="H14" i="21"/>
  <c r="G14" i="21"/>
  <c r="F14" i="21"/>
  <c r="L14" i="21" s="1"/>
  <c r="E14" i="21"/>
  <c r="K14" i="21" s="1"/>
  <c r="D14" i="21"/>
  <c r="C14" i="21"/>
  <c r="M13" i="21"/>
  <c r="L13" i="21"/>
  <c r="I13" i="21"/>
  <c r="H13" i="21"/>
  <c r="G13" i="21"/>
  <c r="F13" i="21"/>
  <c r="E13" i="21"/>
  <c r="K13" i="21" s="1"/>
  <c r="D13" i="21"/>
  <c r="J13" i="21" s="1"/>
  <c r="C13" i="21"/>
  <c r="C44" i="21" s="1"/>
  <c r="E44" i="21" s="1"/>
  <c r="J12" i="21"/>
  <c r="I12" i="21"/>
  <c r="K12" i="21" s="1"/>
  <c r="C12" i="21"/>
  <c r="E12" i="21" s="1"/>
  <c r="J11" i="21"/>
  <c r="I11" i="21"/>
  <c r="K11" i="21" s="1"/>
  <c r="L11" i="21" s="1"/>
  <c r="M11" i="21" s="1"/>
  <c r="F11" i="21"/>
  <c r="G11" i="21" s="1"/>
  <c r="H11" i="21" s="1"/>
  <c r="E11" i="21"/>
  <c r="D11" i="21"/>
  <c r="C11" i="21"/>
  <c r="C42" i="21" s="1"/>
  <c r="M10" i="21"/>
  <c r="L10" i="21"/>
  <c r="I10" i="21"/>
  <c r="J10" i="21" s="1"/>
  <c r="E10" i="21"/>
  <c r="K10" i="21" s="1"/>
  <c r="D10" i="21"/>
  <c r="G10" i="21" s="1"/>
  <c r="G15" i="21" s="1"/>
  <c r="C10" i="21"/>
  <c r="F10" i="21" s="1"/>
  <c r="F15" i="21" s="1"/>
  <c r="F18" i="21" s="1"/>
  <c r="M9" i="21"/>
  <c r="L9" i="21"/>
  <c r="K9" i="21"/>
  <c r="J9" i="21"/>
  <c r="I9" i="21"/>
  <c r="M8" i="21"/>
  <c r="M15" i="21" s="1"/>
  <c r="L8" i="21"/>
  <c r="L15" i="21" s="1"/>
  <c r="L18" i="21" s="1"/>
  <c r="K8" i="21"/>
  <c r="J8" i="21"/>
  <c r="I8" i="21"/>
  <c r="I15" i="21" s="1"/>
  <c r="H8" i="21"/>
  <c r="G8" i="21"/>
  <c r="F8" i="21"/>
  <c r="E8" i="21"/>
  <c r="E15" i="21" s="1"/>
  <c r="D8" i="21"/>
  <c r="C8" i="21"/>
  <c r="L5" i="21"/>
  <c r="K5" i="21"/>
  <c r="J5" i="21"/>
  <c r="I5" i="21"/>
  <c r="B1" i="21"/>
  <c r="E42" i="22" l="1"/>
  <c r="L20" i="22"/>
  <c r="H20" i="22"/>
  <c r="D14" i="22"/>
  <c r="I14" i="22"/>
  <c r="I15" i="22"/>
  <c r="I18" i="22" s="1"/>
  <c r="M16" i="22"/>
  <c r="M19" i="22" s="1"/>
  <c r="L8" i="22"/>
  <c r="L15" i="22" s="1"/>
  <c r="L18" i="22" s="1"/>
  <c r="D10" i="22"/>
  <c r="H10" i="22"/>
  <c r="H15" i="22" s="1"/>
  <c r="E11" i="22"/>
  <c r="F11" i="22" s="1"/>
  <c r="G11" i="22" s="1"/>
  <c r="H11" i="22" s="1"/>
  <c r="D13" i="22"/>
  <c r="J13" i="22" s="1"/>
  <c r="M14" i="22"/>
  <c r="G16" i="22"/>
  <c r="G19" i="22" s="1"/>
  <c r="K16" i="22"/>
  <c r="K19" i="22" s="1"/>
  <c r="H17" i="22"/>
  <c r="G17" i="22" s="1"/>
  <c r="F21" i="22"/>
  <c r="D21" i="22"/>
  <c r="L21" i="22"/>
  <c r="C43" i="22"/>
  <c r="E43" i="22" s="1"/>
  <c r="C15" i="22"/>
  <c r="C18" i="22" s="1"/>
  <c r="K21" i="22"/>
  <c r="D12" i="22"/>
  <c r="J16" i="22"/>
  <c r="E21" i="22"/>
  <c r="H21" i="22" s="1"/>
  <c r="I19" i="21"/>
  <c r="J19" i="21" s="1"/>
  <c r="J16" i="21"/>
  <c r="J15" i="21"/>
  <c r="L20" i="21"/>
  <c r="H20" i="21"/>
  <c r="I18" i="21"/>
  <c r="K15" i="21"/>
  <c r="E42" i="21"/>
  <c r="G18" i="21"/>
  <c r="C15" i="21"/>
  <c r="C18" i="21" s="1"/>
  <c r="H10" i="21"/>
  <c r="H15" i="21" s="1"/>
  <c r="H18" i="21" s="1"/>
  <c r="G16" i="21"/>
  <c r="G19" i="21" s="1"/>
  <c r="F21" i="21"/>
  <c r="K21" i="21"/>
  <c r="D12" i="21"/>
  <c r="D15" i="21" s="1"/>
  <c r="D18" i="21" s="1"/>
  <c r="E16" i="21"/>
  <c r="E18" i="21" s="1"/>
  <c r="M16" i="21"/>
  <c r="M19" i="21" s="1"/>
  <c r="D21" i="21"/>
  <c r="L21" i="21"/>
  <c r="C43" i="21"/>
  <c r="E43" i="21" s="1"/>
  <c r="E21" i="21"/>
  <c r="H21" i="21" s="1"/>
  <c r="C43" i="14"/>
  <c r="E43" i="14" s="1"/>
  <c r="L21" i="14"/>
  <c r="D21" i="14"/>
  <c r="G21" i="14" s="1"/>
  <c r="C21" i="14"/>
  <c r="K21" i="14" s="1"/>
  <c r="F20" i="14"/>
  <c r="H20" i="14" s="1"/>
  <c r="C20" i="14"/>
  <c r="I20" i="14" s="1"/>
  <c r="J20" i="14" s="1"/>
  <c r="H19" i="14"/>
  <c r="K17" i="14"/>
  <c r="J17" i="14"/>
  <c r="I17" i="14"/>
  <c r="F17" i="14"/>
  <c r="L17" i="14" s="1"/>
  <c r="M17" i="14" s="1"/>
  <c r="E17" i="14"/>
  <c r="D17" i="14"/>
  <c r="C17" i="14"/>
  <c r="I16" i="14"/>
  <c r="I19" i="14" s="1"/>
  <c r="J19" i="14" s="1"/>
  <c r="H16" i="14"/>
  <c r="G16" i="14"/>
  <c r="G19" i="14" s="1"/>
  <c r="F16" i="14"/>
  <c r="L16" i="14" s="1"/>
  <c r="E16" i="14"/>
  <c r="K16" i="14" s="1"/>
  <c r="K19" i="14" s="1"/>
  <c r="C16" i="14"/>
  <c r="C19" i="14" s="1"/>
  <c r="D19" i="14" s="1"/>
  <c r="H14" i="14"/>
  <c r="G14" i="14"/>
  <c r="M14" i="14" s="1"/>
  <c r="F14" i="14"/>
  <c r="L14" i="14" s="1"/>
  <c r="C14" i="14"/>
  <c r="I14" i="14" s="1"/>
  <c r="M13" i="14"/>
  <c r="J13" i="14"/>
  <c r="I13" i="14"/>
  <c r="H13" i="14"/>
  <c r="G13" i="14"/>
  <c r="F13" i="14"/>
  <c r="L13" i="14" s="1"/>
  <c r="E13" i="14"/>
  <c r="K13" i="14" s="1"/>
  <c r="D13" i="14"/>
  <c r="C13" i="14"/>
  <c r="C44" i="14" s="1"/>
  <c r="E44" i="14" s="1"/>
  <c r="K12" i="14"/>
  <c r="I12" i="14"/>
  <c r="J12" i="14" s="1"/>
  <c r="D12" i="14"/>
  <c r="C12" i="14"/>
  <c r="E12" i="14" s="1"/>
  <c r="K11" i="14"/>
  <c r="L11" i="14" s="1"/>
  <c r="M11" i="14" s="1"/>
  <c r="J11" i="14"/>
  <c r="I11" i="14"/>
  <c r="D11" i="14"/>
  <c r="C11" i="14"/>
  <c r="C42" i="14" s="1"/>
  <c r="L10" i="14"/>
  <c r="J10" i="14"/>
  <c r="I10" i="14"/>
  <c r="H10" i="14"/>
  <c r="F10" i="14"/>
  <c r="E10" i="14"/>
  <c r="K10" i="14" s="1"/>
  <c r="D10" i="14"/>
  <c r="M10" i="14" s="1"/>
  <c r="C10" i="14"/>
  <c r="M9" i="14"/>
  <c r="L9" i="14"/>
  <c r="K9" i="14"/>
  <c r="J9" i="14"/>
  <c r="I9" i="14"/>
  <c r="K8" i="14"/>
  <c r="J8" i="14"/>
  <c r="I8" i="14"/>
  <c r="H8" i="14"/>
  <c r="M8" i="14" s="1"/>
  <c r="M15" i="14" s="1"/>
  <c r="G8" i="14"/>
  <c r="F8" i="14"/>
  <c r="E8" i="14"/>
  <c r="D8" i="14"/>
  <c r="C8" i="14"/>
  <c r="C15" i="14" s="1"/>
  <c r="C18" i="14" s="1"/>
  <c r="L5" i="14"/>
  <c r="K5" i="14"/>
  <c r="J5" i="14"/>
  <c r="I5" i="14"/>
  <c r="B1" i="14"/>
  <c r="G10" i="22" l="1"/>
  <c r="G15" i="22" s="1"/>
  <c r="G18" i="22" s="1"/>
  <c r="D15" i="22"/>
  <c r="D18" i="22" s="1"/>
  <c r="M10" i="22"/>
  <c r="M15" i="22" s="1"/>
  <c r="M18" i="22" s="1"/>
  <c r="M21" i="22"/>
  <c r="G21" i="22"/>
  <c r="H18" i="22"/>
  <c r="E14" i="22"/>
  <c r="J14" i="22"/>
  <c r="J15" i="22" s="1"/>
  <c r="J18" i="22" s="1"/>
  <c r="C46" i="22"/>
  <c r="F15" i="22"/>
  <c r="F18" i="22" s="1"/>
  <c r="E46" i="22"/>
  <c r="C46" i="21"/>
  <c r="M21" i="21"/>
  <c r="G21" i="21"/>
  <c r="K18" i="21"/>
  <c r="M18" i="21"/>
  <c r="E19" i="21"/>
  <c r="K16" i="21"/>
  <c r="K19" i="21" s="1"/>
  <c r="E46" i="21"/>
  <c r="J18" i="21"/>
  <c r="E42" i="14"/>
  <c r="E46" i="14" s="1"/>
  <c r="L19" i="14"/>
  <c r="M16" i="14"/>
  <c r="M19" i="14" s="1"/>
  <c r="G15" i="14"/>
  <c r="I15" i="14"/>
  <c r="I18" i="14" s="1"/>
  <c r="C45" i="14"/>
  <c r="E45" i="14" s="1"/>
  <c r="G10" i="14"/>
  <c r="D14" i="14"/>
  <c r="J16" i="14"/>
  <c r="E19" i="14"/>
  <c r="L20" i="14"/>
  <c r="E21" i="14"/>
  <c r="H21" i="14" s="1"/>
  <c r="I21" i="14"/>
  <c r="J21" i="14" s="1"/>
  <c r="M21" i="14"/>
  <c r="L8" i="14"/>
  <c r="L15" i="14" s="1"/>
  <c r="L18" i="14" s="1"/>
  <c r="E11" i="14"/>
  <c r="F11" i="14" s="1"/>
  <c r="G11" i="14" s="1"/>
  <c r="H11" i="14" s="1"/>
  <c r="H15" i="14" s="1"/>
  <c r="H17" i="14"/>
  <c r="G17" i="14" s="1"/>
  <c r="F19" i="14"/>
  <c r="F21" i="14"/>
  <c r="D16" i="14"/>
  <c r="D20" i="14"/>
  <c r="G20" i="14" s="1"/>
  <c r="M20" i="14" s="1"/>
  <c r="K14" i="22" l="1"/>
  <c r="K15" i="22" s="1"/>
  <c r="K18" i="22" s="1"/>
  <c r="E15" i="22"/>
  <c r="E18" i="22" s="1"/>
  <c r="H18" i="14"/>
  <c r="J14" i="14"/>
  <c r="J15" i="14" s="1"/>
  <c r="J18" i="14" s="1"/>
  <c r="E14" i="14"/>
  <c r="K14" i="14" s="1"/>
  <c r="K15" i="14" s="1"/>
  <c r="K18" i="14" s="1"/>
  <c r="F15" i="14"/>
  <c r="F18" i="14" s="1"/>
  <c r="G18" i="14"/>
  <c r="D15" i="14"/>
  <c r="D18" i="14" s="1"/>
  <c r="C46" i="14"/>
  <c r="M18" i="14"/>
  <c r="E15" i="14" l="1"/>
  <c r="E18" i="14" s="1"/>
</calcChain>
</file>

<file path=xl/sharedStrings.xml><?xml version="1.0" encoding="utf-8"?>
<sst xmlns="http://schemas.openxmlformats.org/spreadsheetml/2006/main" count="4271" uniqueCount="81">
  <si>
    <t>Vigencia: 1° de Enero; 00:00horas</t>
  </si>
  <si>
    <t>ESTRUCTURA DE PRECIOS DE COMBUSTIBLES LÍQUIDOS PARA ZONAS DE FRONTERA</t>
  </si>
  <si>
    <t>DEPARTAMENTO DE NARIÑO</t>
  </si>
  <si>
    <t>Con cupo ZDF</t>
  </si>
  <si>
    <t>Por encima del Cupo *</t>
  </si>
  <si>
    <t>PLANTA DE ABASTO: YUMBO Y MULALÓ</t>
  </si>
  <si>
    <t>ID</t>
  </si>
  <si>
    <t>Ítem</t>
  </si>
  <si>
    <t>Gasolina Corriente</t>
  </si>
  <si>
    <t>B10</t>
  </si>
  <si>
    <t>Gasolina Extra</t>
  </si>
  <si>
    <t>Oxigenada 10%</t>
  </si>
  <si>
    <t>$/Galón</t>
  </si>
  <si>
    <t>IP</t>
  </si>
  <si>
    <t>Ingreso al Productor</t>
  </si>
  <si>
    <t>PN</t>
  </si>
  <si>
    <t>Impuesto Nacional a la gasolina y al ACPM</t>
  </si>
  <si>
    <t>------------------</t>
  </si>
  <si>
    <t>Tt</t>
  </si>
  <si>
    <t xml:space="preserve">Tarifa de transporte (poliductos y biocombustibles) </t>
  </si>
  <si>
    <t>**</t>
  </si>
  <si>
    <t>Cc</t>
  </si>
  <si>
    <t xml:space="preserve">Recuperación costos </t>
  </si>
  <si>
    <t>Ce</t>
  </si>
  <si>
    <t>Costo de cesión</t>
  </si>
  <si>
    <t>Tma</t>
  </si>
  <si>
    <t xml:space="preserve">Tarifa de marcación </t>
  </si>
  <si>
    <t>Margen plan de continuidad</t>
  </si>
  <si>
    <t>PMI</t>
  </si>
  <si>
    <t>Precio Máx. de Venta al Distribuidor Mayorista</t>
  </si>
  <si>
    <t>MD</t>
  </si>
  <si>
    <t>Margen del distribuidor mayorista</t>
  </si>
  <si>
    <t>*</t>
  </si>
  <si>
    <t>***</t>
  </si>
  <si>
    <t>Para la gasolina extra definido libremente por el distribuidor mayorista/minorista</t>
  </si>
  <si>
    <t>PS</t>
  </si>
  <si>
    <t>Sobretasa****</t>
  </si>
  <si>
    <t>****</t>
  </si>
  <si>
    <t xml:space="preserve">Valor de referencia de sobretasa según Resolución Minminas. </t>
  </si>
  <si>
    <t>PMIL</t>
  </si>
  <si>
    <t>Precio Máximo en Planta de Abasto Mayorista</t>
  </si>
  <si>
    <t>MDM</t>
  </si>
  <si>
    <t>Margen del distribuidor minorista</t>
  </si>
  <si>
    <t>E</t>
  </si>
  <si>
    <t>Pérdida por evaporación</t>
  </si>
  <si>
    <t>*****</t>
  </si>
  <si>
    <t>N.A</t>
  </si>
  <si>
    <t>FI</t>
  </si>
  <si>
    <t>Transporte desde la ciudad de San Juan de Pasto a las EDS</t>
  </si>
  <si>
    <t>******</t>
  </si>
  <si>
    <t>PMV</t>
  </si>
  <si>
    <t xml:space="preserve">Precio de Venta al público por galón </t>
  </si>
  <si>
    <t>Ver Nota Informativa</t>
  </si>
  <si>
    <t>Para ventas sobre el cupo a estaciones de servicio, previa autorización del Ministerio de Minas y Energía, aplica la estructura nacional</t>
  </si>
  <si>
    <t>Será el señalado en la Resolución 182336 del 28 de 2011 y 91657 de 2012, o en la norma que la modifique o sustituya</t>
  </si>
  <si>
    <t>Corresponde a la pérdida por evaporación de que trata la Ley 26 de 1989, definida como el 0.4% del Precio Máximo de Venta en Planta de Abastecimiento Mayorista.</t>
  </si>
  <si>
    <t>Tarifa de transporte entre el municipio de San Juan de Pasto y cada uno de los municipios del departamento, de acuerdo con la regulación del Ministerio de Minas y Energía sobre el particular</t>
  </si>
  <si>
    <t>Según punto de entrega</t>
  </si>
  <si>
    <t xml:space="preserve">DEPARTAMENTO DE NARIÑO PRODUCTO IMPORTADO </t>
  </si>
  <si>
    <t>PLANTA DE ABASTO: MULALÓ, HASTA AGOTAR EXISTENCIAS DEL PRODUCTO</t>
  </si>
  <si>
    <t>Gasolina Importada</t>
  </si>
  <si>
    <t>ACPM Importado</t>
  </si>
  <si>
    <r>
      <rPr>
        <b/>
        <sz val="10"/>
        <color indexed="10"/>
        <rFont val="Calibri"/>
        <family val="2"/>
      </rPr>
      <t>NOTA INFORMATIVA: 
Esta publicación tiene fines netamente ilustrativos. La misma pretende reflejar los precios aplicables de los distribuidores mayoristas y minoristas, acorde con las disposiciones establecidas por el Ministerio de Minas y Energía y las autoridades locales y municipales.
En el caso de presentarse cualquier discrepancia prevalece lo establecido por las autoridades mencionadas, lo cual debe ser verificado permanentemente por todos los agentes de la cadena de distribución de los combustibles líquidos.
Esta publicación puede cambiar sin previo aviso.</t>
    </r>
  </si>
  <si>
    <t>Vigencia: 4° de Enero; 00:00horas</t>
  </si>
  <si>
    <t>Vigencia: 6° de Enero; 00:00horas</t>
  </si>
  <si>
    <t>Vigencia: 1° de Febrero; 00:00horas</t>
  </si>
  <si>
    <t>Vigencia: 1° de Marzo; 00:00horas</t>
  </si>
  <si>
    <t>Vigencia: 1° de Abril; 00:00horas</t>
  </si>
  <si>
    <t>Vigencia: 5 de Abril; 00:00horas</t>
  </si>
  <si>
    <t>Vigencia: 1° de Mayo; 00:00horas</t>
  </si>
  <si>
    <t>Vigencia: 21 de Mayo; 00:00horas</t>
  </si>
  <si>
    <t>Vigencia: 28 de Mayo; 00:00horas</t>
  </si>
  <si>
    <t>Vigencia: 1° de junio; 00:00horas</t>
  </si>
  <si>
    <t>Vigencia: 4 de junio; 00:00horas</t>
  </si>
  <si>
    <t>Vigencia: 11 de junio; 00:00horas</t>
  </si>
  <si>
    <t>Vigencia: 1 de agosto; 00:00horas</t>
  </si>
  <si>
    <t>Vigencia: 1° de septiembre de 2016; 00:00horas</t>
  </si>
  <si>
    <t>Vigencia: 1° de octubre de 2016; 00:00horas</t>
  </si>
  <si>
    <t>Vigencia: 1° de noviembre de 2016; 00:00horas</t>
  </si>
  <si>
    <t>Vigencia: 3 de noviembre de 2016; 00:00horas</t>
  </si>
  <si>
    <t>Vigencia: 1° de diciembre de 2016; 00:00horas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</si>
</sst>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Oxigenada&quot;\ \8\%"/>
    <numFmt numFmtId="165" formatCode="&quot;Oxigenada&quot;\ \10\%"/>
    <numFmt numFmtId="166" formatCode="_-* #,##0.00_-;\-* #,##0.00_-;_-* &quot;-&quot;??_-;_-@_-"/>
    <numFmt numFmtId="167" formatCode="&quot;Oxigenada&quot;\ \6\%"/>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name val="Calibri"/>
      <family val="2"/>
      <scheme val="minor"/>
    </font>
    <font>
      <b/>
      <sz val="10"/>
      <color rgb="FF92D050"/>
      <name val="Calibri"/>
      <family val="2"/>
      <scheme val="minor"/>
    </font>
    <font>
      <b/>
      <sz val="10"/>
      <color theme="0"/>
      <name val="Calibri"/>
      <family val="2"/>
      <scheme val="minor"/>
    </font>
    <font>
      <b/>
      <sz val="10"/>
      <color theme="0" tint="-4.9989318521683403E-2"/>
      <name val="Calibri"/>
      <family val="2"/>
      <scheme val="minor"/>
    </font>
    <font>
      <b/>
      <sz val="10"/>
      <color rgb="FFFF0000"/>
      <name val="Calibri"/>
      <family val="2"/>
      <scheme val="minor"/>
    </font>
    <font>
      <sz val="10"/>
      <color rgb="FFFF0000"/>
      <name val="Calibri"/>
      <family val="2"/>
      <scheme val="minor"/>
    </font>
    <font>
      <sz val="10"/>
      <name val="Calibri"/>
      <family val="2"/>
      <scheme val="minor"/>
    </font>
    <font>
      <u/>
      <sz val="8.8000000000000007"/>
      <color theme="10"/>
      <name val="Calibri"/>
      <family val="2"/>
    </font>
    <font>
      <b/>
      <vertAlign val="superscript"/>
      <sz val="10"/>
      <name val="Calibri"/>
      <family val="2"/>
      <scheme val="minor"/>
    </font>
    <font>
      <b/>
      <sz val="10"/>
      <color indexed="10"/>
      <name val="Calibri"/>
      <family val="2"/>
    </font>
  </fonts>
  <fills count="6">
    <fill>
      <patternFill patternType="none"/>
    </fill>
    <fill>
      <patternFill patternType="gray125"/>
    </fill>
    <fill>
      <patternFill patternType="solid">
        <fgColor theme="6" tint="-0.499984740745262"/>
        <bgColor indexed="64"/>
      </patternFill>
    </fill>
    <fill>
      <patternFill patternType="solid">
        <fgColor indexed="50"/>
        <bgColor indexed="64"/>
      </patternFill>
    </fill>
    <fill>
      <patternFill patternType="solid">
        <fgColor theme="0"/>
        <bgColor indexed="64"/>
      </patternFill>
    </fill>
    <fill>
      <patternFill patternType="solid">
        <fgColor theme="2"/>
        <bgColor indexed="64"/>
      </patternFill>
    </fill>
  </fills>
  <borders count="29">
    <border>
      <left/>
      <right/>
      <top/>
      <bottom/>
      <diagonal/>
    </border>
    <border>
      <left/>
      <right/>
      <top/>
      <bottom style="thin">
        <color indexed="64"/>
      </bottom>
      <diagonal/>
    </border>
    <border>
      <left style="double">
        <color rgb="FF92D050"/>
      </left>
      <right style="dotted">
        <color rgb="FF92D050"/>
      </right>
      <top/>
      <bottom style="dotted">
        <color rgb="FF92D050"/>
      </bottom>
      <diagonal/>
    </border>
    <border>
      <left style="dotted">
        <color rgb="FF92D050"/>
      </left>
      <right/>
      <top/>
      <bottom style="dotted">
        <color rgb="FF92D05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rgb="FF92D050"/>
      </left>
      <right style="dotted">
        <color rgb="FF92D050"/>
      </right>
      <top style="dotted">
        <color rgb="FF92D050"/>
      </top>
      <bottom style="dotted">
        <color rgb="FF92D050"/>
      </bottom>
      <diagonal/>
    </border>
    <border>
      <left style="dotted">
        <color rgb="FF92D050"/>
      </left>
      <right/>
      <top style="dotted">
        <color rgb="FF92D050"/>
      </top>
      <bottom style="dotted">
        <color rgb="FF92D050"/>
      </bottom>
      <diagonal/>
    </border>
    <border>
      <left style="thin">
        <color indexed="64"/>
      </left>
      <right/>
      <top/>
      <bottom style="thin">
        <color indexed="64"/>
      </bottom>
      <diagonal/>
    </border>
    <border>
      <left/>
      <right style="thin">
        <color indexed="64"/>
      </right>
      <top/>
      <bottom style="thin">
        <color indexed="64"/>
      </bottom>
      <diagonal/>
    </border>
    <border>
      <left style="dotted">
        <color rgb="FF92D050"/>
      </left>
      <right style="double">
        <color rgb="FF92D050"/>
      </right>
      <top style="dotted">
        <color rgb="FF92D050"/>
      </top>
      <bottom style="dotted">
        <color rgb="FF92D050"/>
      </bottom>
      <diagonal/>
    </border>
    <border>
      <left style="dotted">
        <color rgb="FF92D050"/>
      </left>
      <right style="dotted">
        <color rgb="FF92D050"/>
      </right>
      <top/>
      <bottom style="dotted">
        <color rgb="FF92D050"/>
      </bottom>
      <diagonal/>
    </border>
    <border>
      <left style="dotted">
        <color rgb="FF92D050"/>
      </left>
      <right style="double">
        <color rgb="FF92D050"/>
      </right>
      <top/>
      <bottom style="dotted">
        <color rgb="FF92D050"/>
      </bottom>
      <diagonal/>
    </border>
    <border>
      <left/>
      <right style="dotted">
        <color rgb="FF92D050"/>
      </right>
      <top/>
      <bottom style="dotted">
        <color rgb="FF92D050"/>
      </bottom>
      <diagonal/>
    </border>
    <border>
      <left style="dotted">
        <color rgb="FF92D050"/>
      </left>
      <right style="dotted">
        <color rgb="FF92D050"/>
      </right>
      <top style="dotted">
        <color rgb="FF92D050"/>
      </top>
      <bottom style="dotted">
        <color rgb="FF92D050"/>
      </bottom>
      <diagonal/>
    </border>
    <border>
      <left/>
      <right style="dotted">
        <color rgb="FF92D050"/>
      </right>
      <top style="dotted">
        <color rgb="FF92D050"/>
      </top>
      <bottom style="dotted">
        <color rgb="FF92D050"/>
      </bottom>
      <diagonal/>
    </border>
    <border>
      <left style="double">
        <color rgb="FF92D050"/>
      </left>
      <right style="dotted">
        <color rgb="FF92D050"/>
      </right>
      <top style="dotted">
        <color rgb="FF92D050"/>
      </top>
      <bottom style="double">
        <color rgb="FF92D050"/>
      </bottom>
      <diagonal/>
    </border>
    <border>
      <left style="dotted">
        <color rgb="FF92D050"/>
      </left>
      <right style="double">
        <color rgb="FF92D050"/>
      </right>
      <top style="dotted">
        <color rgb="FF92D050"/>
      </top>
      <bottom style="double">
        <color rgb="FF92D050"/>
      </bottom>
      <diagonal/>
    </border>
    <border>
      <left style="dotted">
        <color rgb="FF92D050"/>
      </left>
      <right style="dotted">
        <color rgb="FF92D050"/>
      </right>
      <top style="dotted">
        <color rgb="FF92D050"/>
      </top>
      <bottom style="double">
        <color rgb="FF92D050"/>
      </bottom>
      <diagonal/>
    </border>
    <border>
      <left/>
      <right style="dotted">
        <color rgb="FF92D050"/>
      </right>
      <top style="dotted">
        <color rgb="FF92D050"/>
      </top>
      <bottom style="double">
        <color rgb="FF92D050"/>
      </bottom>
      <diagonal/>
    </border>
    <border>
      <left style="double">
        <color rgb="FF92D050"/>
      </left>
      <right style="dotted">
        <color rgb="FF92D050"/>
      </right>
      <top style="double">
        <color rgb="FF92D050"/>
      </top>
      <bottom style="dotted">
        <color rgb="FF92D050"/>
      </bottom>
      <diagonal/>
    </border>
    <border>
      <left style="dotted">
        <color rgb="FF92D050"/>
      </left>
      <right style="double">
        <color rgb="FF92D050"/>
      </right>
      <top style="double">
        <color rgb="FF92D050"/>
      </top>
      <bottom style="dotted">
        <color rgb="FF92D050"/>
      </bottom>
      <diagonal/>
    </border>
    <border>
      <left style="double">
        <color rgb="FF92D050"/>
      </left>
      <right/>
      <top style="double">
        <color rgb="FF92D050"/>
      </top>
      <bottom/>
      <diagonal/>
    </border>
    <border>
      <left/>
      <right/>
      <top style="double">
        <color rgb="FF92D050"/>
      </top>
      <bottom/>
      <diagonal/>
    </border>
    <border>
      <left style="double">
        <color rgb="FF92D050"/>
      </left>
      <right/>
      <top/>
      <bottom style="dotted">
        <color rgb="FF92D050"/>
      </bottom>
      <diagonal/>
    </border>
    <border>
      <left/>
      <right/>
      <top/>
      <bottom style="dotted">
        <color rgb="FF92D050"/>
      </bottom>
      <diagonal/>
    </border>
    <border>
      <left style="double">
        <color rgb="FF92D050"/>
      </left>
      <right style="double">
        <color rgb="FF92D050"/>
      </right>
      <top style="dotted">
        <color rgb="FF92D050"/>
      </top>
      <bottom style="dotted">
        <color rgb="FF92D050"/>
      </bottom>
      <diagonal/>
    </border>
    <border>
      <left style="double">
        <color rgb="FF92D050"/>
      </left>
      <right/>
      <top/>
      <bottom/>
      <diagonal/>
    </border>
  </borders>
  <cellStyleXfs count="5">
    <xf numFmtId="0" fontId="0" fillId="0" borderId="0"/>
    <xf numFmtId="9" fontId="1" fillId="0" borderId="0" applyFont="0" applyFill="0" applyBorder="0" applyAlignment="0" applyProtection="0"/>
    <xf numFmtId="0" fontId="4" fillId="0" borderId="0"/>
    <xf numFmtId="166"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92">
    <xf numFmtId="0" fontId="0" fillId="0" borderId="0" xfId="0"/>
    <xf numFmtId="0" fontId="5" fillId="0" borderId="0" xfId="2" applyFont="1" applyFill="1" applyAlignment="1" applyProtection="1">
      <alignment vertical="center"/>
      <protection hidden="1"/>
    </xf>
    <xf numFmtId="0" fontId="5" fillId="0" borderId="0" xfId="2" applyFont="1" applyAlignment="1" applyProtection="1">
      <alignment vertical="center"/>
      <protection hidden="1"/>
    </xf>
    <xf numFmtId="0" fontId="3" fillId="0" borderId="0" xfId="0" applyFont="1" applyAlignment="1" applyProtection="1">
      <alignment vertical="center"/>
      <protection hidden="1"/>
    </xf>
    <xf numFmtId="0" fontId="3" fillId="0" borderId="1" xfId="0" applyFont="1" applyBorder="1" applyAlignment="1" applyProtection="1">
      <alignment vertical="center"/>
      <protection hidden="1"/>
    </xf>
    <xf numFmtId="0" fontId="6" fillId="2" borderId="2" xfId="2" quotePrefix="1" applyFont="1" applyFill="1" applyBorder="1" applyAlignment="1" applyProtection="1">
      <alignment horizontal="left" vertical="center"/>
      <protection hidden="1"/>
    </xf>
    <xf numFmtId="0" fontId="7" fillId="2" borderId="3" xfId="2" applyFont="1" applyFill="1" applyBorder="1" applyAlignment="1" applyProtection="1">
      <alignment vertical="center"/>
      <protection hidden="1"/>
    </xf>
    <xf numFmtId="0" fontId="8" fillId="2" borderId="5" xfId="2" applyFont="1" applyFill="1" applyBorder="1" applyAlignment="1" applyProtection="1">
      <alignment horizontal="center" vertical="center"/>
      <protection hidden="1"/>
    </xf>
    <xf numFmtId="0" fontId="6" fillId="2" borderId="7" xfId="2" quotePrefix="1" applyFont="1" applyFill="1" applyBorder="1" applyAlignment="1" applyProtection="1">
      <alignment horizontal="left" vertical="center"/>
      <protection hidden="1"/>
    </xf>
    <xf numFmtId="0" fontId="7" fillId="2" borderId="8" xfId="2" applyFont="1" applyFill="1" applyBorder="1" applyAlignment="1" applyProtection="1">
      <alignment vertical="center" wrapText="1"/>
      <protection hidden="1"/>
    </xf>
    <xf numFmtId="0" fontId="8" fillId="2" borderId="1" xfId="2" applyFont="1" applyFill="1" applyBorder="1" applyAlignment="1" applyProtection="1">
      <alignment horizontal="center" vertical="center"/>
      <protection hidden="1"/>
    </xf>
    <xf numFmtId="0" fontId="7" fillId="3" borderId="2" xfId="2" applyFont="1" applyFill="1" applyBorder="1" applyAlignment="1" applyProtection="1">
      <alignment horizontal="center" vertical="center" wrapText="1"/>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7" fillId="3" borderId="14" xfId="2" applyFont="1" applyFill="1" applyBorder="1" applyAlignment="1" applyProtection="1">
      <alignment horizontal="center" vertical="center" wrapText="1"/>
      <protection hidden="1"/>
    </xf>
    <xf numFmtId="0" fontId="2" fillId="0" borderId="0" xfId="0" applyFont="1" applyAlignment="1" applyProtection="1">
      <alignment vertical="center"/>
      <protection hidden="1"/>
    </xf>
    <xf numFmtId="164" fontId="7" fillId="3" borderId="11" xfId="2" quotePrefix="1" applyNumberFormat="1" applyFont="1" applyFill="1" applyBorder="1" applyAlignment="1" applyProtection="1">
      <alignment horizontal="center" vertical="center" wrapText="1"/>
      <protection hidden="1"/>
    </xf>
    <xf numFmtId="165" fontId="7" fillId="3" borderId="11" xfId="2" quotePrefix="1" applyNumberFormat="1" applyFont="1" applyFill="1" applyBorder="1" applyAlignment="1" applyProtection="1">
      <alignment horizontal="center" vertical="center" wrapText="1"/>
      <protection hidden="1"/>
    </xf>
    <xf numFmtId="9" fontId="7" fillId="3" borderId="15" xfId="1" applyFont="1" applyFill="1" applyBorder="1" applyAlignment="1" applyProtection="1">
      <alignment horizontal="center" vertical="center" wrapText="1"/>
      <protection hidden="1"/>
    </xf>
    <xf numFmtId="0" fontId="7" fillId="3" borderId="7" xfId="2" applyFont="1" applyFill="1" applyBorder="1" applyAlignment="1" applyProtection="1">
      <alignment horizontal="center" vertical="center" wrapText="1"/>
      <protection hidden="1"/>
    </xf>
    <xf numFmtId="0" fontId="7" fillId="3" borderId="15" xfId="2" applyFont="1" applyFill="1" applyBorder="1" applyAlignment="1" applyProtection="1">
      <alignment horizontal="center" vertical="center" wrapText="1"/>
      <protection hidden="1"/>
    </xf>
    <xf numFmtId="0" fontId="7" fillId="3" borderId="11" xfId="2" applyFont="1" applyFill="1" applyBorder="1" applyAlignment="1" applyProtection="1">
      <alignment horizontal="center" vertical="center" wrapText="1"/>
      <protection hidden="1"/>
    </xf>
    <xf numFmtId="0" fontId="7" fillId="3" borderId="16" xfId="2"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11" xfId="0" applyFont="1" applyBorder="1" applyAlignment="1" applyProtection="1">
      <alignment horizontal="left" vertical="center" wrapText="1"/>
      <protection hidden="1"/>
    </xf>
    <xf numFmtId="166" fontId="5" fillId="4" borderId="7" xfId="3" applyFont="1" applyFill="1" applyBorder="1" applyAlignment="1" applyProtection="1">
      <alignment horizontal="center" vertical="center" wrapText="1"/>
      <protection hidden="1"/>
    </xf>
    <xf numFmtId="166" fontId="5" fillId="4" borderId="15" xfId="3" applyFont="1" applyFill="1" applyBorder="1" applyAlignment="1" applyProtection="1">
      <alignment horizontal="center" vertical="center" wrapText="1"/>
      <protection hidden="1"/>
    </xf>
    <xf numFmtId="166" fontId="5" fillId="0" borderId="11" xfId="3" applyFont="1" applyFill="1" applyBorder="1" applyAlignment="1" applyProtection="1">
      <alignment horizontal="center" vertical="center" wrapText="1"/>
      <protection hidden="1"/>
    </xf>
    <xf numFmtId="166" fontId="5" fillId="4" borderId="16" xfId="3" applyFont="1" applyFill="1" applyBorder="1" applyAlignment="1" applyProtection="1">
      <alignment horizontal="center" vertical="center" wrapText="1"/>
      <protection hidden="1"/>
    </xf>
    <xf numFmtId="166" fontId="5" fillId="4" borderId="7" xfId="3" quotePrefix="1" applyFont="1" applyFill="1" applyBorder="1" applyAlignment="1" applyProtection="1">
      <alignment horizontal="center" vertical="center" wrapText="1"/>
      <protection hidden="1"/>
    </xf>
    <xf numFmtId="166" fontId="5" fillId="4" borderId="15" xfId="3" quotePrefix="1" applyFont="1" applyFill="1" applyBorder="1" applyAlignment="1" applyProtection="1">
      <alignment horizontal="center" vertical="center" wrapText="1"/>
      <protection hidden="1"/>
    </xf>
    <xf numFmtId="166" fontId="5" fillId="0" borderId="7" xfId="3" applyFont="1" applyFill="1" applyBorder="1" applyAlignment="1" applyProtection="1">
      <alignment horizontal="center" vertical="center" wrapText="1"/>
      <protection hidden="1"/>
    </xf>
    <xf numFmtId="166" fontId="5" fillId="0" borderId="15" xfId="3" applyFont="1" applyFill="1" applyBorder="1" applyAlignment="1" applyProtection="1">
      <alignment horizontal="center" vertical="center" wrapText="1"/>
      <protection hidden="1"/>
    </xf>
    <xf numFmtId="166" fontId="5" fillId="0" borderId="16" xfId="3" applyFont="1" applyFill="1" applyBorder="1" applyAlignment="1" applyProtection="1">
      <alignment horizontal="center" vertical="center" wrapText="1"/>
      <protection hidden="1"/>
    </xf>
    <xf numFmtId="166" fontId="5" fillId="4" borderId="11" xfId="3" applyFont="1" applyFill="1" applyBorder="1" applyAlignment="1" applyProtection="1">
      <alignment horizontal="center" vertical="center" wrapText="1"/>
      <protection hidden="1"/>
    </xf>
    <xf numFmtId="166" fontId="5" fillId="4" borderId="16" xfId="3" quotePrefix="1" applyFont="1" applyFill="1" applyBorder="1" applyAlignment="1" applyProtection="1">
      <alignment horizontal="center" vertical="center" wrapText="1"/>
      <protection hidden="1"/>
    </xf>
    <xf numFmtId="0" fontId="5" fillId="5" borderId="7" xfId="0" applyFont="1" applyFill="1" applyBorder="1" applyAlignment="1" applyProtection="1">
      <alignment horizontal="center" vertical="center" wrapText="1"/>
      <protection hidden="1"/>
    </xf>
    <xf numFmtId="0" fontId="5" fillId="5" borderId="11" xfId="0" applyFont="1" applyFill="1" applyBorder="1" applyAlignment="1" applyProtection="1">
      <alignment horizontal="left" vertical="center" wrapText="1"/>
      <protection hidden="1"/>
    </xf>
    <xf numFmtId="166" fontId="5" fillId="5" borderId="7" xfId="3" applyFont="1" applyFill="1" applyBorder="1" applyAlignment="1" applyProtection="1">
      <alignment horizontal="center" vertical="center" wrapText="1"/>
      <protection hidden="1"/>
    </xf>
    <xf numFmtId="166" fontId="5" fillId="5" borderId="15" xfId="3" applyFont="1" applyFill="1" applyBorder="1" applyAlignment="1" applyProtection="1">
      <alignment horizontal="center" vertical="center" wrapText="1"/>
      <protection hidden="1"/>
    </xf>
    <xf numFmtId="166" fontId="5" fillId="5" borderId="11" xfId="3" applyFont="1" applyFill="1" applyBorder="1" applyAlignment="1" applyProtection="1">
      <alignment horizontal="center" vertical="center" wrapText="1"/>
      <protection hidden="1"/>
    </xf>
    <xf numFmtId="166" fontId="5" fillId="5" borderId="16" xfId="3" applyFont="1" applyFill="1" applyBorder="1" applyAlignment="1" applyProtection="1">
      <alignment horizontal="center" vertical="center" wrapText="1"/>
      <protection hidden="1"/>
    </xf>
    <xf numFmtId="0" fontId="5" fillId="5" borderId="17" xfId="0" applyFont="1" applyFill="1" applyBorder="1" applyAlignment="1" applyProtection="1">
      <alignment horizontal="center" vertical="center" wrapText="1"/>
      <protection hidden="1"/>
    </xf>
    <xf numFmtId="0" fontId="5" fillId="5" borderId="18" xfId="0" applyFont="1" applyFill="1" applyBorder="1" applyAlignment="1" applyProtection="1">
      <alignment horizontal="left" vertical="center" wrapText="1"/>
      <protection hidden="1"/>
    </xf>
    <xf numFmtId="166" fontId="5" fillId="5" borderId="17" xfId="3" applyFont="1" applyFill="1" applyBorder="1" applyAlignment="1" applyProtection="1">
      <alignment horizontal="center" vertical="center" wrapText="1"/>
      <protection hidden="1"/>
    </xf>
    <xf numFmtId="166" fontId="5" fillId="5" borderId="19" xfId="3" applyFont="1" applyFill="1" applyBorder="1" applyAlignment="1" applyProtection="1">
      <alignment horizontal="center" vertical="center" wrapText="1"/>
      <protection hidden="1"/>
    </xf>
    <xf numFmtId="166" fontId="5" fillId="5" borderId="18" xfId="3" applyFont="1" applyFill="1" applyBorder="1" applyAlignment="1" applyProtection="1">
      <alignment horizontal="center" vertical="center" wrapText="1"/>
      <protection hidden="1"/>
    </xf>
    <xf numFmtId="166" fontId="5" fillId="5" borderId="20" xfId="3"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left" vertical="center" wrapText="1"/>
      <protection hidden="1"/>
    </xf>
    <xf numFmtId="166" fontId="10" fillId="0" borderId="0" xfId="3" applyFont="1" applyFill="1" applyBorder="1" applyAlignment="1" applyProtection="1">
      <alignment vertical="center" wrapText="1"/>
      <protection hidden="1"/>
    </xf>
    <xf numFmtId="0" fontId="11" fillId="0" borderId="0" xfId="2" applyFont="1" applyFill="1" applyAlignment="1" applyProtection="1">
      <alignment vertical="center"/>
      <protection hidden="1"/>
    </xf>
    <xf numFmtId="0" fontId="0" fillId="0" borderId="0" xfId="0" applyFont="1" applyAlignment="1" applyProtection="1">
      <alignment vertical="center"/>
      <protection hidden="1"/>
    </xf>
    <xf numFmtId="0" fontId="5" fillId="0" borderId="0" xfId="2" quotePrefix="1" applyFont="1" applyFill="1" applyAlignment="1" applyProtection="1">
      <alignment horizontal="right" vertical="center"/>
      <protection hidden="1"/>
    </xf>
    <xf numFmtId="0" fontId="12" fillId="0" borderId="0" xfId="4" applyFont="1" applyFill="1" applyBorder="1" applyAlignment="1" applyProtection="1">
      <alignment vertical="center" wrapText="1"/>
      <protection hidden="1"/>
    </xf>
    <xf numFmtId="0" fontId="11" fillId="0" borderId="0" xfId="2" applyFont="1" applyFill="1" applyBorder="1" applyAlignment="1" applyProtection="1">
      <alignment vertical="center" wrapText="1"/>
      <protection hidden="1"/>
    </xf>
    <xf numFmtId="0" fontId="13" fillId="0" borderId="0" xfId="2" quotePrefix="1" applyFont="1" applyFill="1" applyBorder="1" applyAlignment="1" applyProtection="1">
      <alignment horizontal="right" vertical="center" wrapText="1"/>
      <protection hidden="1"/>
    </xf>
    <xf numFmtId="0" fontId="11" fillId="0" borderId="0" xfId="2" applyFont="1" applyFill="1" applyBorder="1" applyAlignment="1" applyProtection="1">
      <alignment horizontal="left" vertical="center" wrapText="1"/>
      <protection hidden="1"/>
    </xf>
    <xf numFmtId="0" fontId="5" fillId="0" borderId="0" xfId="2" quotePrefix="1" applyFont="1" applyFill="1" applyBorder="1" applyAlignment="1" applyProtection="1">
      <alignment horizontal="right" vertical="center" wrapText="1"/>
      <protection hidden="1"/>
    </xf>
    <xf numFmtId="0" fontId="5" fillId="0" borderId="0" xfId="2" applyFont="1" applyFill="1" applyAlignment="1" applyProtection="1">
      <alignment horizontal="right" vertical="center"/>
      <protection hidden="1"/>
    </xf>
    <xf numFmtId="0" fontId="5" fillId="0" borderId="0" xfId="2" applyFont="1" applyFill="1" applyBorder="1" applyAlignment="1" applyProtection="1">
      <alignment horizontal="left" vertical="center" wrapText="1"/>
      <protection hidden="1"/>
    </xf>
    <xf numFmtId="0" fontId="6" fillId="2" borderId="21" xfId="2" quotePrefix="1" applyFont="1" applyFill="1" applyBorder="1" applyAlignment="1" applyProtection="1">
      <alignment horizontal="left" vertical="center"/>
      <protection hidden="1"/>
    </xf>
    <xf numFmtId="0" fontId="7" fillId="2" borderId="22" xfId="2" applyFont="1" applyFill="1" applyBorder="1" applyAlignment="1" applyProtection="1">
      <alignment vertical="center"/>
      <protection hidden="1"/>
    </xf>
    <xf numFmtId="0" fontId="7" fillId="2" borderId="11" xfId="2" applyFont="1" applyFill="1" applyBorder="1" applyAlignment="1" applyProtection="1">
      <alignment vertical="center" wrapText="1"/>
      <protection hidden="1"/>
    </xf>
    <xf numFmtId="164" fontId="7" fillId="3" borderId="27" xfId="2" quotePrefix="1" applyNumberFormat="1" applyFont="1" applyFill="1" applyBorder="1" applyAlignment="1" applyProtection="1">
      <alignment horizontal="center" vertical="center" wrapText="1"/>
      <protection hidden="1"/>
    </xf>
    <xf numFmtId="9" fontId="7" fillId="3" borderId="11" xfId="1" applyFont="1" applyFill="1" applyBorder="1" applyAlignment="1" applyProtection="1">
      <alignment horizontal="center" vertical="center" wrapText="1"/>
      <protection hidden="1"/>
    </xf>
    <xf numFmtId="166" fontId="5" fillId="4" borderId="11" xfId="3" quotePrefix="1" applyFont="1" applyFill="1" applyBorder="1" applyAlignment="1" applyProtection="1">
      <alignment horizontal="center" vertical="center" wrapText="1"/>
      <protection hidden="1"/>
    </xf>
    <xf numFmtId="0" fontId="9" fillId="0" borderId="0" xfId="2" applyFont="1" applyAlignment="1" applyProtection="1">
      <alignment horizontal="left" vertical="center" wrapText="1"/>
      <protection hidden="1"/>
    </xf>
    <xf numFmtId="0" fontId="8" fillId="2" borderId="5" xfId="2" applyFont="1" applyFill="1" applyBorder="1" applyAlignment="1" applyProtection="1">
      <alignment vertical="center"/>
      <protection hidden="1"/>
    </xf>
    <xf numFmtId="0" fontId="8" fillId="2" borderId="6" xfId="2" applyFont="1" applyFill="1" applyBorder="1" applyAlignment="1" applyProtection="1">
      <alignment vertical="center"/>
      <protection hidden="1"/>
    </xf>
    <xf numFmtId="0" fontId="8" fillId="2" borderId="1" xfId="2" applyFont="1" applyFill="1" applyBorder="1" applyAlignment="1" applyProtection="1">
      <alignment vertical="center"/>
      <protection hidden="1"/>
    </xf>
    <xf numFmtId="0" fontId="8" fillId="2" borderId="10" xfId="2" applyFont="1" applyFill="1" applyBorder="1" applyAlignment="1" applyProtection="1">
      <alignment vertical="center"/>
      <protection hidden="1"/>
    </xf>
    <xf numFmtId="167" fontId="7" fillId="3" borderId="11" xfId="2" quotePrefix="1" applyNumberFormat="1" applyFont="1" applyFill="1" applyBorder="1" applyAlignment="1" applyProtection="1">
      <alignment horizontal="center" vertical="center" wrapText="1"/>
      <protection hidden="1"/>
    </xf>
    <xf numFmtId="0" fontId="11" fillId="0" borderId="0" xfId="2" applyFont="1" applyFill="1" applyBorder="1" applyAlignment="1" applyProtection="1">
      <alignment horizontal="left" vertical="center" wrapText="1"/>
      <protection hidden="1"/>
    </xf>
    <xf numFmtId="0" fontId="5" fillId="0" borderId="1" xfId="2" applyFont="1" applyFill="1" applyBorder="1" applyAlignment="1" applyProtection="1">
      <alignment horizontal="left" vertical="center"/>
      <protection hidden="1"/>
    </xf>
    <xf numFmtId="0" fontId="8" fillId="2" borderId="4" xfId="2" applyFont="1" applyFill="1" applyBorder="1" applyAlignment="1" applyProtection="1">
      <alignment horizontal="center" vertical="center"/>
      <protection hidden="1"/>
    </xf>
    <xf numFmtId="0" fontId="8" fillId="2" borderId="5" xfId="2" applyFont="1" applyFill="1" applyBorder="1" applyAlignment="1" applyProtection="1">
      <alignment horizontal="center" vertical="center"/>
      <protection hidden="1"/>
    </xf>
    <xf numFmtId="0" fontId="8" fillId="2" borderId="6" xfId="2" applyFont="1" applyFill="1" applyBorder="1" applyAlignment="1" applyProtection="1">
      <alignment horizontal="center" vertical="center"/>
      <protection hidden="1"/>
    </xf>
    <xf numFmtId="0" fontId="8" fillId="2" borderId="9" xfId="2" applyFont="1" applyFill="1" applyBorder="1" applyAlignment="1" applyProtection="1">
      <alignment horizontal="center" vertical="center"/>
      <protection hidden="1"/>
    </xf>
    <xf numFmtId="0" fontId="8" fillId="2" borderId="1" xfId="2" applyFont="1" applyFill="1" applyBorder="1" applyAlignment="1" applyProtection="1">
      <alignment horizontal="center" vertical="center"/>
      <protection hidden="1"/>
    </xf>
    <xf numFmtId="0" fontId="8" fillId="2" borderId="10" xfId="2" applyFont="1" applyFill="1" applyBorder="1" applyAlignment="1" applyProtection="1">
      <alignment horizontal="center" vertical="center"/>
      <protection hidden="1"/>
    </xf>
    <xf numFmtId="0" fontId="7" fillId="3" borderId="7" xfId="2" quotePrefix="1" applyFont="1" applyFill="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3" borderId="11" xfId="2" applyFont="1" applyFill="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9" fillId="0" borderId="0" xfId="2" applyFont="1" applyAlignment="1" applyProtection="1">
      <alignment horizontal="left" vertical="center" wrapText="1"/>
      <protection hidden="1"/>
    </xf>
    <xf numFmtId="0" fontId="8" fillId="2" borderId="23" xfId="2" applyFont="1" applyFill="1" applyBorder="1" applyAlignment="1" applyProtection="1">
      <alignment horizontal="center" vertical="center"/>
      <protection hidden="1"/>
    </xf>
    <xf numFmtId="0" fontId="8" fillId="2" borderId="24" xfId="2" applyFont="1" applyFill="1" applyBorder="1" applyAlignment="1" applyProtection="1">
      <alignment horizontal="center" vertical="center"/>
      <protection hidden="1"/>
    </xf>
    <xf numFmtId="0" fontId="8" fillId="2" borderId="25" xfId="2" applyFont="1" applyFill="1" applyBorder="1" applyAlignment="1" applyProtection="1">
      <alignment horizontal="center" vertical="center"/>
      <protection hidden="1"/>
    </xf>
    <xf numFmtId="0" fontId="8" fillId="2" borderId="26" xfId="2" applyFont="1" applyFill="1" applyBorder="1" applyAlignment="1" applyProtection="1">
      <alignment horizontal="center" vertical="center"/>
      <protection hidden="1"/>
    </xf>
    <xf numFmtId="0" fontId="8" fillId="2" borderId="28" xfId="2" applyFont="1" applyFill="1" applyBorder="1" applyAlignment="1" applyProtection="1">
      <alignment horizontal="center" vertical="center"/>
      <protection hidden="1"/>
    </xf>
    <xf numFmtId="0" fontId="8" fillId="2" borderId="0" xfId="2" applyFont="1" applyFill="1" applyBorder="1" applyAlignment="1" applyProtection="1">
      <alignment horizontal="center" vertical="center"/>
      <protection hidden="1"/>
    </xf>
  </cellXfs>
  <cellStyles count="5">
    <cellStyle name="Hipervínculo" xfId="4" builtinId="8"/>
    <cellStyle name="Millares 8" xfId="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20zonas%20de%20frontera/info%20de%20precios/07%20Julio/ZF%20PRECIOS%201%20de%20JULIO%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20zonas%20de%20frontera/info%20de%20precios/08%20Agosto/ZF%20PRECIOS%2028%20de%20JULIO%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o%20zonas%20de%20frontera/info%20de%20precios/09%20Septiembre/ZF%20PRECIOS%2028%20de%20AGOST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refreshError="1"/>
      <sheetData sheetId="1">
        <row r="18">
          <cell r="K18">
            <v>12.647674761826684</v>
          </cell>
          <cell r="L18">
            <v>18.582266130890762</v>
          </cell>
        </row>
        <row r="40">
          <cell r="Q40">
            <v>7.2353380000000005</v>
          </cell>
          <cell r="R40">
            <v>7.2353380000000005</v>
          </cell>
        </row>
        <row r="54">
          <cell r="K54">
            <v>88.975023056669968</v>
          </cell>
          <cell r="L54">
            <v>88.975023056669968</v>
          </cell>
        </row>
      </sheetData>
      <sheetData sheetId="2">
        <row r="7">
          <cell r="C7">
            <v>4750</v>
          </cell>
          <cell r="D7">
            <v>4985.8900000000003</v>
          </cell>
        </row>
        <row r="8">
          <cell r="D8">
            <v>7.2405999999999997</v>
          </cell>
          <cell r="E8">
            <v>7.2405999999999997</v>
          </cell>
        </row>
        <row r="11">
          <cell r="C11">
            <v>1754.4276765959401</v>
          </cell>
          <cell r="D11">
            <v>1614.07</v>
          </cell>
        </row>
      </sheetData>
      <sheetData sheetId="3">
        <row r="10">
          <cell r="H10">
            <v>4544.4799999999996</v>
          </cell>
        </row>
        <row r="11">
          <cell r="H11">
            <v>1092.21</v>
          </cell>
        </row>
      </sheetData>
      <sheetData sheetId="4">
        <row r="10">
          <cell r="B10">
            <v>71.510000000000005</v>
          </cell>
          <cell r="C10">
            <v>71.510000000000005</v>
          </cell>
          <cell r="D10">
            <v>71.510000000000005</v>
          </cell>
        </row>
      </sheetData>
      <sheetData sheetId="5">
        <row r="7">
          <cell r="C7">
            <v>3630.32</v>
          </cell>
        </row>
        <row r="10">
          <cell r="D10">
            <v>3955.7799999999997</v>
          </cell>
        </row>
        <row r="11">
          <cell r="C11">
            <v>1213.5675225081191</v>
          </cell>
          <cell r="D11">
            <v>1116.4821207074697</v>
          </cell>
        </row>
      </sheetData>
      <sheetData sheetId="6">
        <row r="2">
          <cell r="C2">
            <v>3322.4688640000004</v>
          </cell>
        </row>
      </sheetData>
      <sheetData sheetId="7" refreshError="1"/>
      <sheetData sheetId="8">
        <row r="6">
          <cell r="C6">
            <v>3672.5633548800001</v>
          </cell>
          <cell r="H6">
            <v>3864.8516192000002</v>
          </cell>
        </row>
      </sheetData>
      <sheetData sheetId="9" refreshError="1"/>
      <sheetData sheetId="10" refreshError="1"/>
      <sheetData sheetId="11" refreshError="1"/>
      <sheetData sheetId="12" refreshError="1"/>
      <sheetData sheetId="13" refreshError="1"/>
      <sheetData sheetId="14" refreshError="1"/>
      <sheetData sheetId="15">
        <row r="1">
          <cell r="B1" t="str">
            <v>Vigencia: 1 de julio; 00:00horas</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8">
          <cell r="K18">
            <v>12.647674761826684</v>
          </cell>
          <cell r="L18">
            <v>18.582266130890762</v>
          </cell>
        </row>
        <row r="40">
          <cell r="Q40">
            <v>7.2353380000000005</v>
          </cell>
          <cell r="R40">
            <v>7.2353380000000005</v>
          </cell>
        </row>
        <row r="54">
          <cell r="K54">
            <v>88.975023056669968</v>
          </cell>
          <cell r="L54">
            <v>88.975023056669968</v>
          </cell>
        </row>
      </sheetData>
      <sheetData sheetId="2">
        <row r="7">
          <cell r="C7">
            <v>4750</v>
          </cell>
          <cell r="D7">
            <v>4995.83</v>
          </cell>
        </row>
        <row r="8">
          <cell r="D8">
            <v>7.2405999999999997</v>
          </cell>
          <cell r="E8">
            <v>7.2405999999999997</v>
          </cell>
        </row>
        <row r="11">
          <cell r="C11">
            <v>1754.4276765959401</v>
          </cell>
          <cell r="D11">
            <v>1614.07</v>
          </cell>
        </row>
      </sheetData>
      <sheetData sheetId="3">
        <row r="10">
          <cell r="H10">
            <v>4408.22</v>
          </cell>
        </row>
        <row r="11">
          <cell r="H11">
            <v>1092.21</v>
          </cell>
        </row>
      </sheetData>
      <sheetData sheetId="4">
        <row r="10">
          <cell r="B10">
            <v>71.510000000000005</v>
          </cell>
          <cell r="C10">
            <v>71.510000000000005</v>
          </cell>
          <cell r="D10">
            <v>71.510000000000005</v>
          </cell>
        </row>
      </sheetData>
      <sheetData sheetId="5">
        <row r="7">
          <cell r="C7">
            <v>3630.32</v>
          </cell>
        </row>
        <row r="10">
          <cell r="D10">
            <v>3965.72</v>
          </cell>
        </row>
        <row r="11">
          <cell r="C11">
            <v>1213.5675225081191</v>
          </cell>
          <cell r="D11">
            <v>1116.4821207074697</v>
          </cell>
        </row>
      </sheetData>
      <sheetData sheetId="6">
        <row r="2">
          <cell r="C2">
            <v>3322.4688640000004</v>
          </cell>
        </row>
      </sheetData>
      <sheetData sheetId="7"/>
      <sheetData sheetId="8">
        <row r="6">
          <cell r="C6">
            <v>3682.5001548800001</v>
          </cell>
          <cell r="H6">
            <v>3865.0001687000004</v>
          </cell>
        </row>
      </sheetData>
      <sheetData sheetId="9"/>
      <sheetData sheetId="10"/>
      <sheetData sheetId="11"/>
      <sheetData sheetId="12"/>
      <sheetData sheetId="13"/>
      <sheetData sheetId="14"/>
      <sheetData sheetId="15">
        <row r="1">
          <cell r="B1" t="str">
            <v>Vigencia: 28 de julio; 00:00horas</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8">
          <cell r="K18">
            <v>12.647674761826684</v>
          </cell>
          <cell r="L18">
            <v>18.582266130890762</v>
          </cell>
        </row>
        <row r="40">
          <cell r="Q40">
            <v>7.2353380000000005</v>
          </cell>
          <cell r="R40">
            <v>7.2353380000000005</v>
          </cell>
        </row>
        <row r="54">
          <cell r="K54">
            <v>88.975023056669968</v>
          </cell>
          <cell r="L54">
            <v>88.975023056669968</v>
          </cell>
        </row>
      </sheetData>
      <sheetData sheetId="2">
        <row r="7">
          <cell r="C7">
            <v>4630</v>
          </cell>
          <cell r="D7">
            <v>4886.2299999999996</v>
          </cell>
        </row>
        <row r="8">
          <cell r="D8">
            <v>7.2405999999999997</v>
          </cell>
          <cell r="E8">
            <v>7.2405999999999997</v>
          </cell>
        </row>
        <row r="11">
          <cell r="C11">
            <v>1754.4276765959401</v>
          </cell>
          <cell r="D11">
            <v>1614.07</v>
          </cell>
        </row>
      </sheetData>
      <sheetData sheetId="3">
        <row r="10">
          <cell r="H10">
            <v>4546.68</v>
          </cell>
        </row>
        <row r="11">
          <cell r="H11">
            <v>1092.21</v>
          </cell>
        </row>
      </sheetData>
      <sheetData sheetId="4">
        <row r="10">
          <cell r="B10">
            <v>71.510000000000005</v>
          </cell>
          <cell r="C10">
            <v>71.510000000000005</v>
          </cell>
          <cell r="D10">
            <v>71.510000000000005</v>
          </cell>
        </row>
      </sheetData>
      <sheetData sheetId="5">
        <row r="7">
          <cell r="C7">
            <v>3739.23</v>
          </cell>
        </row>
        <row r="10">
          <cell r="D10">
            <v>4066.7200000000003</v>
          </cell>
        </row>
        <row r="11">
          <cell r="C11">
            <v>1213.5675225081191</v>
          </cell>
          <cell r="D11">
            <v>1116.4821207074697</v>
          </cell>
        </row>
      </sheetData>
      <sheetData sheetId="6">
        <row r="2">
          <cell r="C2">
            <v>3422.1432960000002</v>
          </cell>
        </row>
      </sheetData>
      <sheetData sheetId="7"/>
      <sheetData sheetId="8">
        <row r="6">
          <cell r="C6">
            <v>3774.9990323200004</v>
          </cell>
          <cell r="H6">
            <v>3988.2458879000001</v>
          </cell>
        </row>
      </sheetData>
      <sheetData sheetId="9"/>
      <sheetData sheetId="10"/>
      <sheetData sheetId="11"/>
      <sheetData sheetId="12"/>
      <sheetData sheetId="13"/>
      <sheetData sheetId="14"/>
      <sheetData sheetId="15">
        <row r="1">
          <cell r="B1" t="str">
            <v>Vigencia: 28 de agosto; 00:00horas</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activeCell="D14" sqref="D14"/>
    </sheetView>
  </sheetViews>
  <sheetFormatPr baseColWidth="10" defaultRowHeight="15" outlineLevelRow="1" x14ac:dyDescent="0.25"/>
  <cols>
    <col min="1" max="1" width="8" style="1" customWidth="1"/>
    <col min="2" max="2" width="63.28515625" style="2" customWidth="1"/>
    <col min="3" max="3" width="16.5703125" style="2" hidden="1" customWidth="1"/>
    <col min="4" max="4" width="17.140625" style="2" bestFit="1" customWidth="1"/>
    <col min="5" max="5" width="19.5703125" style="2" customWidth="1"/>
    <col min="6" max="6" width="16.7109375" style="1" hidden="1" customWidth="1"/>
    <col min="7" max="7" width="19.5703125" style="1" hidden="1" customWidth="1"/>
    <col min="8" max="8" width="19.5703125" style="1" customWidth="1"/>
    <col min="9" max="9" width="16.5703125" style="1" hidden="1" customWidth="1"/>
    <col min="10" max="10" width="16.5703125" style="1" bestFit="1" customWidth="1"/>
    <col min="11" max="11" width="17.85546875" style="1" customWidth="1"/>
    <col min="12" max="12" width="12.7109375" style="3" hidden="1" customWidth="1"/>
    <col min="13" max="13" width="16.85546875" style="3" customWidth="1"/>
    <col min="14" max="16384" width="11.42578125" style="3"/>
  </cols>
  <sheetData>
    <row r="1" spans="1:13" x14ac:dyDescent="0.25">
      <c r="B1" s="2" t="s">
        <v>0</v>
      </c>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3601.1483403560401</v>
      </c>
      <c r="D8" s="25">
        <v>3712.8155503482999</v>
      </c>
      <c r="E8" s="26">
        <v>3830.5894553900007</v>
      </c>
      <c r="F8" s="27">
        <v>5069.03</v>
      </c>
      <c r="G8" s="27">
        <v>5148.78</v>
      </c>
      <c r="H8" s="27">
        <v>5148.78</v>
      </c>
      <c r="I8" s="27">
        <v>4177.8</v>
      </c>
      <c r="J8" s="28">
        <v>4276.92</v>
      </c>
      <c r="K8" s="26">
        <v>4756.51</v>
      </c>
      <c r="L8" s="27">
        <v>5069.03</v>
      </c>
      <c r="M8" s="27">
        <v>5148.78</v>
      </c>
    </row>
    <row r="9" spans="1:13" x14ac:dyDescent="0.25">
      <c r="A9" s="23" t="s">
        <v>15</v>
      </c>
      <c r="B9" s="24" t="s">
        <v>16</v>
      </c>
      <c r="C9" s="29" t="s">
        <v>17</v>
      </c>
      <c r="D9" s="29" t="s">
        <v>17</v>
      </c>
      <c r="E9" s="30" t="s">
        <v>17</v>
      </c>
      <c r="F9" s="27" t="s">
        <v>17</v>
      </c>
      <c r="G9" s="27" t="s">
        <v>17</v>
      </c>
      <c r="H9" s="27" t="s">
        <v>17</v>
      </c>
      <c r="I9" s="27">
        <v>1045.6889769668162</v>
      </c>
      <c r="J9" s="28">
        <v>1022.9566079023201</v>
      </c>
      <c r="K9" s="26">
        <v>1022.96</v>
      </c>
      <c r="L9" s="27">
        <v>1511.73</v>
      </c>
      <c r="M9" s="27">
        <v>1478.87</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11.845719548400002</v>
      </c>
      <c r="D11" s="25">
        <v>11.845719548400002</v>
      </c>
      <c r="E11" s="26">
        <v>11.845719548400002</v>
      </c>
      <c r="F11" s="34">
        <v>11.845719548400002</v>
      </c>
      <c r="G11" s="34">
        <v>11.845719548400002</v>
      </c>
      <c r="H11" s="34">
        <v>11.845719548400002</v>
      </c>
      <c r="I11" s="34">
        <v>17.404014358800001</v>
      </c>
      <c r="J11" s="28">
        <v>17.404014358800001</v>
      </c>
      <c r="K11" s="26">
        <v>17.404014358800001</v>
      </c>
      <c r="L11" s="34">
        <v>17.404014358800001</v>
      </c>
      <c r="M11" s="34">
        <v>17.404014358800001</v>
      </c>
    </row>
    <row r="12" spans="1:13" x14ac:dyDescent="0.25">
      <c r="A12" s="23" t="s">
        <v>23</v>
      </c>
      <c r="B12" s="24" t="s">
        <v>24</v>
      </c>
      <c r="C12" s="29">
        <v>83.342720854800007</v>
      </c>
      <c r="D12" s="29">
        <v>83.342720854800007</v>
      </c>
      <c r="E12" s="26">
        <v>83.342720854800007</v>
      </c>
      <c r="F12" s="27" t="s">
        <v>17</v>
      </c>
      <c r="G12" s="27" t="s">
        <v>17</v>
      </c>
      <c r="H12" s="27" t="s">
        <v>17</v>
      </c>
      <c r="I12" s="27">
        <v>83.342720854800007</v>
      </c>
      <c r="J12" s="35">
        <v>83.342720854800007</v>
      </c>
      <c r="K12" s="26">
        <v>83.342720854800007</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3775.0821187592405</v>
      </c>
      <c r="D15" s="38">
        <v>3886.7493287515003</v>
      </c>
      <c r="E15" s="39">
        <v>4004.5232337932011</v>
      </c>
      <c r="F15" s="40">
        <v>5159.6263195483998</v>
      </c>
      <c r="G15" s="40">
        <v>5239.3763195483998</v>
      </c>
      <c r="H15" s="40">
        <v>5239.3763195483998</v>
      </c>
      <c r="I15" s="40">
        <v>5402.9810501804168</v>
      </c>
      <c r="J15" s="41">
        <v>5479.3686811159205</v>
      </c>
      <c r="K15" s="39">
        <v>5958.9620732136009</v>
      </c>
      <c r="L15" s="40">
        <v>6676.9146143588005</v>
      </c>
      <c r="M15" s="40">
        <v>6723.8046143587999</v>
      </c>
    </row>
    <row r="16" spans="1:13" ht="51" x14ac:dyDescent="0.25">
      <c r="A16" s="23" t="s">
        <v>30</v>
      </c>
      <c r="B16" s="24" t="s">
        <v>31</v>
      </c>
      <c r="C16" s="25" t="s">
        <v>32</v>
      </c>
      <c r="D16" s="25" t="s">
        <v>32</v>
      </c>
      <c r="E16" s="26" t="s">
        <v>32</v>
      </c>
      <c r="F16" s="34" t="s">
        <v>33</v>
      </c>
      <c r="G16" s="34" t="s">
        <v>34</v>
      </c>
      <c r="H16" s="34" t="s">
        <v>33</v>
      </c>
      <c r="I16" s="34" t="s">
        <v>32</v>
      </c>
      <c r="J16" s="28" t="s">
        <v>32</v>
      </c>
      <c r="K16" s="26" t="s">
        <v>32</v>
      </c>
      <c r="L16" s="34" t="s">
        <v>33</v>
      </c>
      <c r="M16" s="34" t="s">
        <v>33</v>
      </c>
    </row>
    <row r="17" spans="1:13" ht="38.25" x14ac:dyDescent="0.25">
      <c r="A17" s="23" t="s">
        <v>35</v>
      </c>
      <c r="B17" s="24" t="s">
        <v>36</v>
      </c>
      <c r="C17" s="25" t="s">
        <v>37</v>
      </c>
      <c r="D17" s="25" t="s">
        <v>37</v>
      </c>
      <c r="E17" s="26" t="s">
        <v>37</v>
      </c>
      <c r="F17" s="34" t="s">
        <v>37</v>
      </c>
      <c r="G17" s="34" t="s">
        <v>38</v>
      </c>
      <c r="H17" s="34" t="s">
        <v>37</v>
      </c>
      <c r="I17" s="34" t="s">
        <v>37</v>
      </c>
      <c r="J17" s="28" t="s">
        <v>37</v>
      </c>
      <c r="K17" s="26" t="s">
        <v>37</v>
      </c>
      <c r="L17" s="34" t="s">
        <v>37</v>
      </c>
      <c r="M17" s="34" t="s">
        <v>37</v>
      </c>
    </row>
    <row r="18" spans="1:13" x14ac:dyDescent="0.25">
      <c r="A18" s="36" t="s">
        <v>39</v>
      </c>
      <c r="B18" s="37" t="s">
        <v>40</v>
      </c>
      <c r="C18" s="38">
        <v>3775.0821187592405</v>
      </c>
      <c r="D18" s="38">
        <v>3886.7493287515003</v>
      </c>
      <c r="E18" s="39">
        <v>4004.5232337932011</v>
      </c>
      <c r="F18" s="40">
        <v>5159.6263195483998</v>
      </c>
      <c r="G18" s="40">
        <v>5239.3763195483998</v>
      </c>
      <c r="H18" s="40">
        <v>5239.3763195483998</v>
      </c>
      <c r="I18" s="40">
        <v>5402.9810501804168</v>
      </c>
      <c r="J18" s="41">
        <v>5479.3686811159205</v>
      </c>
      <c r="K18" s="39">
        <v>5958.9620732136009</v>
      </c>
      <c r="L18" s="40">
        <v>6676.9146143588005</v>
      </c>
      <c r="M18" s="40">
        <v>6723.8046143587999</v>
      </c>
    </row>
    <row r="19" spans="1:13" ht="51" x14ac:dyDescent="0.25">
      <c r="A19" s="23" t="s">
        <v>41</v>
      </c>
      <c r="B19" s="24" t="s">
        <v>42</v>
      </c>
      <c r="C19" s="25" t="s">
        <v>32</v>
      </c>
      <c r="D19" s="25" t="s">
        <v>32</v>
      </c>
      <c r="E19" s="26" t="s">
        <v>32</v>
      </c>
      <c r="F19" s="34" t="s">
        <v>33</v>
      </c>
      <c r="G19" s="34" t="s">
        <v>34</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3154.4795003869999</v>
      </c>
      <c r="E39" s="34">
        <v>2972.5697051200004</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3336.5435563870001</v>
      </c>
      <c r="E46" s="40">
        <v>3154.1637611200003</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kl3XfrH0J1kHuWmexVV5rtBYAXe4t6xuLfoTKMhMPkPaeZ9idsvjMUHEoF/NQd2DVApfcJXMa3l+bi19yOry9A==" saltValue="+x2ZptPLSnMGYSwRYVYlIA=="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hidden="1" customWidth="1"/>
    <col min="5" max="5" width="19.5703125" style="2" customWidth="1"/>
    <col min="6" max="6" width="12.7109375" style="1" bestFit="1" customWidth="1"/>
    <col min="7" max="7" width="16.570312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6.85546875" style="3" hidden="1" customWidth="1"/>
    <col min="14" max="16384" width="11.42578125" style="3"/>
  </cols>
  <sheetData>
    <row r="1" spans="1:13" x14ac:dyDescent="0.25">
      <c r="B1" s="2" t="s">
        <v>71</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3672.5633548800001</v>
      </c>
      <c r="D8" s="25">
        <v>3760.0869776000009</v>
      </c>
      <c r="E8" s="26">
        <v>3864.8516192000002</v>
      </c>
      <c r="F8" s="27">
        <v>4709.8900000000003</v>
      </c>
      <c r="G8" s="27">
        <v>4709.8900000000003</v>
      </c>
      <c r="H8" s="27">
        <v>4774.87</v>
      </c>
      <c r="I8" s="27">
        <v>3955.7799999999997</v>
      </c>
      <c r="J8" s="28">
        <v>4037.16</v>
      </c>
      <c r="K8" s="26">
        <v>4544.4799999999996</v>
      </c>
      <c r="L8" s="27">
        <v>4709.8900000000003</v>
      </c>
      <c r="M8" s="27">
        <v>4709.8900000000003</v>
      </c>
    </row>
    <row r="9" spans="1:13" x14ac:dyDescent="0.25">
      <c r="A9" s="23" t="s">
        <v>15</v>
      </c>
      <c r="B9" s="24" t="s">
        <v>16</v>
      </c>
      <c r="C9" s="29" t="s">
        <v>17</v>
      </c>
      <c r="D9" s="29" t="s">
        <v>17</v>
      </c>
      <c r="E9" s="30" t="s">
        <v>17</v>
      </c>
      <c r="F9" s="27" t="s">
        <v>17</v>
      </c>
      <c r="G9" s="27" t="s">
        <v>17</v>
      </c>
      <c r="H9" s="27" t="s">
        <v>17</v>
      </c>
      <c r="I9" s="27">
        <v>1116.4821207074697</v>
      </c>
      <c r="J9" s="28">
        <v>1092.2107702573071</v>
      </c>
      <c r="K9" s="26">
        <v>1092.21</v>
      </c>
      <c r="L9" s="27">
        <v>1614.07</v>
      </c>
      <c r="M9" s="27">
        <v>1578.98</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3852.9313906984971</v>
      </c>
      <c r="D15" s="38">
        <v>3940.4550134184979</v>
      </c>
      <c r="E15" s="39">
        <v>4045.2196550184972</v>
      </c>
      <c r="F15" s="40">
        <v>4801.2882747618269</v>
      </c>
      <c r="G15" s="40">
        <v>4801.2882747618269</v>
      </c>
      <c r="H15" s="40">
        <v>4866.2682747618264</v>
      </c>
      <c r="I15" s="40">
        <v>5258.5647478950314</v>
      </c>
      <c r="J15" s="41">
        <v>5315.673397444868</v>
      </c>
      <c r="K15" s="39">
        <v>5822.9926271875611</v>
      </c>
      <c r="L15" s="40">
        <v>6421.2928661308915</v>
      </c>
      <c r="M15" s="40">
        <v>6386.2028661308923</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3852.9313906984971</v>
      </c>
      <c r="D18" s="38">
        <v>3940.4550134184979</v>
      </c>
      <c r="E18" s="39">
        <v>4045.2196550184972</v>
      </c>
      <c r="F18" s="40">
        <v>4801.2882747618269</v>
      </c>
      <c r="G18" s="40">
        <v>4801.2882747618269</v>
      </c>
      <c r="H18" s="40">
        <v>4866.2682747618264</v>
      </c>
      <c r="I18" s="40">
        <v>5258.5647478950314</v>
      </c>
      <c r="J18" s="41">
        <v>5315.673397444868</v>
      </c>
      <c r="K18" s="39">
        <v>5822.9926271875611</v>
      </c>
      <c r="L18" s="40">
        <v>6421.2928661308915</v>
      </c>
      <c r="M18" s="40">
        <v>6386.2028661308923</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3322.4688640000004</v>
      </c>
      <c r="E39" s="34">
        <v>2980.2678030000002</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3504.5329200000006</v>
      </c>
      <c r="E46" s="40">
        <v>3161.8618590000001</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p4thIR5GlpdYGNuJB0ybSvyLa+C/9UlcbKx0NmGwALoY/8ux6fDYSpt9XS8l5HAWUHZkbSghAemxPFlX6oNZPQ==" saltValue="jSRAHp5FBCPcL85JDndepQ=="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hidden="1" customWidth="1"/>
    <col min="5" max="5" width="19.5703125" style="2" customWidth="1"/>
    <col min="6" max="6" width="12.7109375" style="1" bestFit="1" customWidth="1"/>
    <col min="7" max="7" width="16.570312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6.85546875" style="3" hidden="1" customWidth="1"/>
    <col min="14" max="16384" width="11.42578125" style="3"/>
  </cols>
  <sheetData>
    <row r="1" spans="1:13" x14ac:dyDescent="0.25">
      <c r="B1" s="2" t="s">
        <v>72</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3672.5633548800001</v>
      </c>
      <c r="D8" s="25">
        <v>3760.0869776000009</v>
      </c>
      <c r="E8" s="26">
        <v>3864.8516192000002</v>
      </c>
      <c r="F8" s="27">
        <v>4939.8900000000003</v>
      </c>
      <c r="G8" s="27">
        <v>4939.8900000000003</v>
      </c>
      <c r="H8" s="27">
        <v>4999.87</v>
      </c>
      <c r="I8" s="27">
        <v>3955.7799999999997</v>
      </c>
      <c r="J8" s="28">
        <v>4037.16</v>
      </c>
      <c r="K8" s="26">
        <v>4544.4799999999996</v>
      </c>
      <c r="L8" s="27">
        <v>4939.8900000000003</v>
      </c>
      <c r="M8" s="27">
        <v>4939.8900000000003</v>
      </c>
    </row>
    <row r="9" spans="1:13" x14ac:dyDescent="0.25">
      <c r="A9" s="23" t="s">
        <v>15</v>
      </c>
      <c r="B9" s="24" t="s">
        <v>16</v>
      </c>
      <c r="C9" s="29" t="s">
        <v>17</v>
      </c>
      <c r="D9" s="29" t="s">
        <v>17</v>
      </c>
      <c r="E9" s="30" t="s">
        <v>17</v>
      </c>
      <c r="F9" s="27" t="s">
        <v>17</v>
      </c>
      <c r="G9" s="27" t="s">
        <v>17</v>
      </c>
      <c r="H9" s="27" t="s">
        <v>17</v>
      </c>
      <c r="I9" s="27">
        <v>1116.4821207074697</v>
      </c>
      <c r="J9" s="28">
        <v>1092.2107702573071</v>
      </c>
      <c r="K9" s="26">
        <v>1092.21</v>
      </c>
      <c r="L9" s="27">
        <v>1614.07</v>
      </c>
      <c r="M9" s="27">
        <v>1578.98</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3852.9313906984971</v>
      </c>
      <c r="D15" s="38">
        <v>3940.4550134184979</v>
      </c>
      <c r="E15" s="39">
        <v>4045.2196550184972</v>
      </c>
      <c r="F15" s="40">
        <v>5031.2882747618269</v>
      </c>
      <c r="G15" s="40">
        <v>5031.2882747618269</v>
      </c>
      <c r="H15" s="40">
        <v>5091.2682747618264</v>
      </c>
      <c r="I15" s="40">
        <v>5258.5647478950314</v>
      </c>
      <c r="J15" s="41">
        <v>5315.673397444868</v>
      </c>
      <c r="K15" s="39">
        <v>5822.9926271875611</v>
      </c>
      <c r="L15" s="40">
        <v>6651.2928661308915</v>
      </c>
      <c r="M15" s="40">
        <v>6616.2028661308923</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3852.9313906984971</v>
      </c>
      <c r="D18" s="38">
        <v>3940.4550134184979</v>
      </c>
      <c r="E18" s="39">
        <v>4045.2196550184972</v>
      </c>
      <c r="F18" s="40">
        <v>5031.2882747618269</v>
      </c>
      <c r="G18" s="40">
        <v>5031.2882747618269</v>
      </c>
      <c r="H18" s="40">
        <v>5091.2682747618264</v>
      </c>
      <c r="I18" s="40">
        <v>5258.5647478950314</v>
      </c>
      <c r="J18" s="41">
        <v>5315.673397444868</v>
      </c>
      <c r="K18" s="39">
        <v>5822.9926271875611</v>
      </c>
      <c r="L18" s="40">
        <v>6651.2928661308915</v>
      </c>
      <c r="M18" s="40">
        <v>6616.2028661308923</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3322.4688640000004</v>
      </c>
      <c r="E39" s="34">
        <v>2980.2678030000002</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3504.5329200000006</v>
      </c>
      <c r="E46" s="40">
        <v>3161.8618590000001</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3ozaOeRDuKE8LpFg5mtC8NxZPMNEmMIl0teHYbZ8QzhDbP0I9EivjiRXCLvKPL7Sf4FhvfdRClGR2K5/4AB51A==" saltValue="RfnsIR4e15D0dZ2RE35WBA=="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hidden="1" customWidth="1"/>
    <col min="5" max="5" width="19.5703125" style="2" customWidth="1"/>
    <col min="6" max="6" width="12.7109375" style="1" bestFit="1" customWidth="1"/>
    <col min="7" max="7" width="16.570312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6.85546875" style="3" hidden="1" customWidth="1"/>
    <col min="14" max="16384" width="11.42578125" style="3"/>
  </cols>
  <sheetData>
    <row r="1" spans="1:13" x14ac:dyDescent="0.25">
      <c r="B1" s="2" t="s">
        <v>73</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3672.5633548800001</v>
      </c>
      <c r="D8" s="25">
        <v>3760.0869776000009</v>
      </c>
      <c r="E8" s="26">
        <v>3864.8516192000002</v>
      </c>
      <c r="F8" s="27">
        <v>4939.8900000000003</v>
      </c>
      <c r="G8" s="27">
        <v>4939.8900000000003</v>
      </c>
      <c r="H8" s="27">
        <v>4999.87</v>
      </c>
      <c r="I8" s="27">
        <v>3955.7799999999997</v>
      </c>
      <c r="J8" s="28">
        <v>4037.16</v>
      </c>
      <c r="K8" s="26">
        <v>4544.4799999999996</v>
      </c>
      <c r="L8" s="27">
        <v>4939.8900000000003</v>
      </c>
      <c r="M8" s="27">
        <v>4939.8900000000003</v>
      </c>
    </row>
    <row r="9" spans="1:13" x14ac:dyDescent="0.25">
      <c r="A9" s="23" t="s">
        <v>15</v>
      </c>
      <c r="B9" s="24" t="s">
        <v>16</v>
      </c>
      <c r="C9" s="29" t="s">
        <v>17</v>
      </c>
      <c r="D9" s="29" t="s">
        <v>17</v>
      </c>
      <c r="E9" s="30" t="s">
        <v>17</v>
      </c>
      <c r="F9" s="27" t="s">
        <v>17</v>
      </c>
      <c r="G9" s="27" t="s">
        <v>17</v>
      </c>
      <c r="H9" s="27" t="s">
        <v>17</v>
      </c>
      <c r="I9" s="27">
        <v>1116.4821207074697</v>
      </c>
      <c r="J9" s="28">
        <v>1092.2107702573071</v>
      </c>
      <c r="K9" s="26">
        <v>1092.21</v>
      </c>
      <c r="L9" s="27">
        <v>1614.07</v>
      </c>
      <c r="M9" s="27">
        <v>1578.98</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3852.9313906984971</v>
      </c>
      <c r="D15" s="38">
        <v>3940.4550134184979</v>
      </c>
      <c r="E15" s="39">
        <v>4045.2196550184972</v>
      </c>
      <c r="F15" s="40">
        <v>5031.2882747618269</v>
      </c>
      <c r="G15" s="40">
        <v>5031.2882747618269</v>
      </c>
      <c r="H15" s="40">
        <v>5091.2682747618264</v>
      </c>
      <c r="I15" s="40">
        <v>5258.5647478950314</v>
      </c>
      <c r="J15" s="41">
        <v>5315.673397444868</v>
      </c>
      <c r="K15" s="39">
        <v>5822.9926271875611</v>
      </c>
      <c r="L15" s="40">
        <v>6651.2928661308915</v>
      </c>
      <c r="M15" s="40">
        <v>6616.2028661308923</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3852.9313906984971</v>
      </c>
      <c r="D18" s="38">
        <v>3940.4550134184979</v>
      </c>
      <c r="E18" s="39">
        <v>4045.2196550184972</v>
      </c>
      <c r="F18" s="40">
        <v>5031.2882747618269</v>
      </c>
      <c r="G18" s="40">
        <v>5031.2882747618269</v>
      </c>
      <c r="H18" s="40">
        <v>5091.2682747618264</v>
      </c>
      <c r="I18" s="40">
        <v>5258.5647478950314</v>
      </c>
      <c r="J18" s="41">
        <v>5315.673397444868</v>
      </c>
      <c r="K18" s="39">
        <v>5822.9926271875611</v>
      </c>
      <c r="L18" s="40">
        <v>6651.2928661308915</v>
      </c>
      <c r="M18" s="40">
        <v>6616.2028661308923</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3322.4688640000004</v>
      </c>
      <c r="E39" s="34">
        <v>2980.2678030000002</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3504.5329200000006</v>
      </c>
      <c r="E46" s="40">
        <v>3161.8618590000001</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UQUxBS3ds/37LcNg01gGtOXkC8ssb2gLXLvMVqtl+Sc7B68UxV8aSTFnpr0gO/wVZ1ZpBYmyvxV8LELzuVoIgQ==" saltValue="lXxZ6n6dXjIXeJxW9k6jng=="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bestFit="1" customWidth="1"/>
    <col min="5" max="5" width="19.5703125" style="2" customWidth="1"/>
    <col min="6" max="6" width="12.7109375" style="1" bestFit="1" customWidth="1"/>
    <col min="7" max="7" width="12.7109375" style="1" hidden="1" customWidth="1"/>
    <col min="8" max="8" width="13.7109375" style="1" bestFit="1" customWidth="1"/>
    <col min="9" max="10" width="16.5703125" style="1" bestFit="1" customWidth="1"/>
    <col min="11" max="11" width="17.85546875" style="1" customWidth="1"/>
    <col min="12" max="12" width="12.7109375" style="3" bestFit="1" customWidth="1"/>
    <col min="13" max="13" width="13.7109375" style="3" bestFit="1" customWidth="1"/>
    <col min="14" max="16384" width="11.42578125" style="3"/>
  </cols>
  <sheetData>
    <row r="1" spans="1:13" x14ac:dyDescent="0.25">
      <c r="B1" s="2" t="s">
        <v>74</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c r="E6" s="18">
        <v>0.1</v>
      </c>
      <c r="F6" s="16">
        <v>0.08</v>
      </c>
      <c r="G6" s="16">
        <v>1.08</v>
      </c>
      <c r="H6" s="16"/>
      <c r="I6" s="16">
        <v>0.08</v>
      </c>
      <c r="J6" s="17"/>
      <c r="K6" s="18">
        <v>0.1</v>
      </c>
      <c r="L6" s="16">
        <v>0.08</v>
      </c>
      <c r="M6" s="17"/>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3672.5633548800001</v>
      </c>
      <c r="D8" s="25">
        <v>3322.4688640000004</v>
      </c>
      <c r="E8" s="26">
        <v>3864.8516192000002</v>
      </c>
      <c r="F8" s="27">
        <v>4939.8900000000003</v>
      </c>
      <c r="G8" s="27">
        <v>4939.8900000000003</v>
      </c>
      <c r="H8" s="27">
        <v>4700</v>
      </c>
      <c r="I8" s="27">
        <v>3955.7799999999997</v>
      </c>
      <c r="J8" s="28">
        <v>3630.32</v>
      </c>
      <c r="K8" s="26">
        <v>4544.4799999999996</v>
      </c>
      <c r="L8" s="27">
        <v>4939.8900000000003</v>
      </c>
      <c r="M8" s="27">
        <v>4700</v>
      </c>
    </row>
    <row r="9" spans="1:13" x14ac:dyDescent="0.25">
      <c r="A9" s="23" t="s">
        <v>15</v>
      </c>
      <c r="B9" s="24" t="s">
        <v>16</v>
      </c>
      <c r="C9" s="29" t="s">
        <v>17</v>
      </c>
      <c r="D9" s="29" t="s">
        <v>17</v>
      </c>
      <c r="E9" s="30" t="s">
        <v>17</v>
      </c>
      <c r="F9" s="27" t="s">
        <v>17</v>
      </c>
      <c r="G9" s="27" t="s">
        <v>17</v>
      </c>
      <c r="H9" s="27" t="s">
        <v>17</v>
      </c>
      <c r="I9" s="27">
        <v>1116.4821207074697</v>
      </c>
      <c r="J9" s="28">
        <v>1213.5675225081191</v>
      </c>
      <c r="K9" s="26">
        <v>1092.21</v>
      </c>
      <c r="L9" s="27">
        <v>1614.07</v>
      </c>
      <c r="M9" s="27">
        <v>1754.4276765959401</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3852.9313906984971</v>
      </c>
      <c r="D15" s="38">
        <v>3502.8368998184974</v>
      </c>
      <c r="E15" s="39">
        <v>4045.2196550184972</v>
      </c>
      <c r="F15" s="40">
        <v>5031.2882747618269</v>
      </c>
      <c r="G15" s="40">
        <v>5031.2882747618269</v>
      </c>
      <c r="H15" s="40">
        <v>4791.3982747618265</v>
      </c>
      <c r="I15" s="40">
        <v>5258.5647478950314</v>
      </c>
      <c r="J15" s="41">
        <v>5030.1901496956807</v>
      </c>
      <c r="K15" s="39">
        <v>5822.9926271875611</v>
      </c>
      <c r="L15" s="40">
        <v>6651.2928661308915</v>
      </c>
      <c r="M15" s="40">
        <v>6551.7605427268318</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3852.9313906984971</v>
      </c>
      <c r="D18" s="38">
        <v>3502.8368998184974</v>
      </c>
      <c r="E18" s="39">
        <v>4045.2196550184972</v>
      </c>
      <c r="F18" s="40">
        <v>5031.2882747618269</v>
      </c>
      <c r="G18" s="40">
        <v>5031.2882747618269</v>
      </c>
      <c r="H18" s="40">
        <v>4791.3982747618265</v>
      </c>
      <c r="I18" s="40">
        <v>5258.5647478950314</v>
      </c>
      <c r="J18" s="41">
        <v>5030.1901496956807</v>
      </c>
      <c r="K18" s="39">
        <v>5822.9926271875611</v>
      </c>
      <c r="L18" s="40">
        <v>6651.2928661308915</v>
      </c>
      <c r="M18" s="40">
        <v>6551.7605427268318</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3322.4688640000004</v>
      </c>
      <c r="E39" s="34">
        <v>2980.2678030000002</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3504.5329200000006</v>
      </c>
      <c r="E46" s="40">
        <v>3161.8618590000001</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9irP78vqtguEeC8pYNVCuPuOf9e4ewF0253j79DSewssu+emQhelqaQIsVEmQe3n7/T9/7qdmRZrl5mS6l/BZA==" saltValue="TgPrEGKp2qoBMVKpRnpOhQ=="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activeCell="E14" sqref="E14"/>
    </sheetView>
  </sheetViews>
  <sheetFormatPr baseColWidth="10" defaultRowHeight="15" outlineLevelRow="1" x14ac:dyDescent="0.25"/>
  <cols>
    <col min="1" max="1" width="8" style="1" customWidth="1"/>
    <col min="2" max="2" width="63.28515625" style="2" customWidth="1"/>
    <col min="3" max="3" width="16.5703125" style="2" bestFit="1" customWidth="1"/>
    <col min="4" max="4" width="16.5703125" style="2" hidden="1" customWidth="1"/>
    <col min="5" max="5" width="14.7109375" style="2" customWidth="1"/>
    <col min="6" max="6" width="12.7109375" style="1" bestFit="1" customWidth="1"/>
    <col min="7" max="7" width="12.710937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3.7109375" style="3" hidden="1" customWidth="1"/>
    <col min="14" max="16384" width="11.42578125" style="3"/>
  </cols>
  <sheetData>
    <row r="1" spans="1:13" x14ac:dyDescent="0.25">
      <c r="B1" s="2" t="str">
        <f>+[1]AMAZONAS!B1</f>
        <v>Vigencia: 1 de julio; 00:00horas</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tr">
        <f>+C5</f>
        <v>Gasolina Corriente</v>
      </c>
      <c r="J5" s="14" t="str">
        <f>+D5</f>
        <v>Gasolina Corriente</v>
      </c>
      <c r="K5" s="12" t="str">
        <f>+E5</f>
        <v>B10</v>
      </c>
      <c r="L5" s="13" t="str">
        <f>+F5</f>
        <v>Gasolina Extra</v>
      </c>
      <c r="M5" s="13" t="s">
        <v>10</v>
      </c>
    </row>
    <row r="6" spans="1:13" s="15" customFormat="1" x14ac:dyDescent="0.25">
      <c r="A6" s="81"/>
      <c r="B6" s="83"/>
      <c r="C6" s="16">
        <v>0.08</v>
      </c>
      <c r="D6" s="17"/>
      <c r="E6" s="18">
        <v>0.1</v>
      </c>
      <c r="F6" s="16">
        <v>0.08</v>
      </c>
      <c r="G6" s="16">
        <v>1.08</v>
      </c>
      <c r="H6" s="16"/>
      <c r="I6" s="16">
        <v>0.08</v>
      </c>
      <c r="J6" s="17"/>
      <c r="K6" s="18">
        <v>0.1</v>
      </c>
      <c r="L6" s="16">
        <v>0.08</v>
      </c>
      <c r="M6" s="17"/>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f>+'[1]NARIÑO-PUTUMAYO - BASE'!C6</f>
        <v>3672.5633548800001</v>
      </c>
      <c r="D8" s="25">
        <f>'[1]OTROS DPTOS - BASE'!C2</f>
        <v>3322.4688640000004</v>
      </c>
      <c r="E8" s="26">
        <f>'[1]NARIÑO-PUTUMAYO - BASE'!H6</f>
        <v>3864.8516192000002</v>
      </c>
      <c r="F8" s="27">
        <f>+'[1]EXTRA OXIGENADA'!D7</f>
        <v>4985.8900000000003</v>
      </c>
      <c r="G8" s="27">
        <f>+'[1]EXTRA OXIGENADA'!D7</f>
        <v>4985.8900000000003</v>
      </c>
      <c r="H8" s="27">
        <f>'[1]EXTRA OXIGENADA'!C7</f>
        <v>4750</v>
      </c>
      <c r="I8" s="27">
        <f>+'[1]CORRIENTE OXIGENADA'!D10</f>
        <v>3955.7799999999997</v>
      </c>
      <c r="J8" s="28">
        <f>'[1]CORRIENTE OXIGENADA'!C7</f>
        <v>3630.32</v>
      </c>
      <c r="K8" s="26">
        <f>+[1]BIODIESEL!H10</f>
        <v>4544.4799999999996</v>
      </c>
      <c r="L8" s="27">
        <f>+F8</f>
        <v>4985.8900000000003</v>
      </c>
      <c r="M8" s="27">
        <f>H8</f>
        <v>4750</v>
      </c>
    </row>
    <row r="9" spans="1:13" x14ac:dyDescent="0.25">
      <c r="A9" s="23" t="s">
        <v>15</v>
      </c>
      <c r="B9" s="24" t="s">
        <v>16</v>
      </c>
      <c r="C9" s="29" t="s">
        <v>17</v>
      </c>
      <c r="D9" s="29" t="s">
        <v>17</v>
      </c>
      <c r="E9" s="30" t="s">
        <v>17</v>
      </c>
      <c r="F9" s="27" t="s">
        <v>17</v>
      </c>
      <c r="G9" s="27" t="s">
        <v>17</v>
      </c>
      <c r="H9" s="27" t="s">
        <v>17</v>
      </c>
      <c r="I9" s="27">
        <f>+'[1]CORRIENTE OXIGENADA'!D11</f>
        <v>1116.4821207074697</v>
      </c>
      <c r="J9" s="28">
        <f>'[1]CORRIENTE OXIGENADA'!C11</f>
        <v>1213.5675225081191</v>
      </c>
      <c r="K9" s="26">
        <f>+[1]BIODIESEL!H11</f>
        <v>1092.21</v>
      </c>
      <c r="L9" s="27">
        <f>+'[1]EXTRA OXIGENADA'!D11</f>
        <v>1614.07</v>
      </c>
      <c r="M9" s="27">
        <f>'[1]EXTRA OXIGENADA'!C11</f>
        <v>1754.4276765959401</v>
      </c>
    </row>
    <row r="10" spans="1:13" x14ac:dyDescent="0.25">
      <c r="A10" s="23" t="s">
        <v>18</v>
      </c>
      <c r="B10" s="24" t="s">
        <v>19</v>
      </c>
      <c r="C10" s="31" t="str">
        <f>+A31</f>
        <v>**</v>
      </c>
      <c r="D10" s="31" t="str">
        <f>+C10</f>
        <v>**</v>
      </c>
      <c r="E10" s="32" t="str">
        <f>+C10</f>
        <v>**</v>
      </c>
      <c r="F10" s="27" t="str">
        <f>+C10</f>
        <v>**</v>
      </c>
      <c r="G10" s="27" t="str">
        <f t="shared" ref="G10:H10" si="0">+D10</f>
        <v>**</v>
      </c>
      <c r="H10" s="27" t="str">
        <f t="shared" si="0"/>
        <v>**</v>
      </c>
      <c r="I10" s="27" t="str">
        <f>+C10</f>
        <v>**</v>
      </c>
      <c r="J10" s="33" t="str">
        <f>+I10</f>
        <v>**</v>
      </c>
      <c r="K10" s="32" t="str">
        <f>+E10</f>
        <v>**</v>
      </c>
      <c r="L10" s="27" t="str">
        <f>+C10</f>
        <v>**</v>
      </c>
      <c r="M10" s="27" t="str">
        <f>+D10</f>
        <v>**</v>
      </c>
    </row>
    <row r="11" spans="1:13" x14ac:dyDescent="0.25">
      <c r="A11" s="23" t="s">
        <v>21</v>
      </c>
      <c r="B11" s="24" t="s">
        <v>22</v>
      </c>
      <c r="C11" s="25">
        <f>+[1]Rubros!K18</f>
        <v>12.647674761826684</v>
      </c>
      <c r="D11" s="25">
        <f>+[1]Rubros!K18</f>
        <v>12.647674761826684</v>
      </c>
      <c r="E11" s="26">
        <f>+C11</f>
        <v>12.647674761826684</v>
      </c>
      <c r="F11" s="34">
        <f>+E11</f>
        <v>12.647674761826684</v>
      </c>
      <c r="G11" s="34">
        <f t="shared" ref="G11:H11" si="1">+F11</f>
        <v>12.647674761826684</v>
      </c>
      <c r="H11" s="34">
        <f t="shared" si="1"/>
        <v>12.647674761826684</v>
      </c>
      <c r="I11" s="34">
        <f>+[1]Rubros!L18</f>
        <v>18.582266130890762</v>
      </c>
      <c r="J11" s="28">
        <f>+[1]Rubros!L18</f>
        <v>18.582266130890762</v>
      </c>
      <c r="K11" s="26">
        <f>+I11</f>
        <v>18.582266130890762</v>
      </c>
      <c r="L11" s="34">
        <f>+K11</f>
        <v>18.582266130890762</v>
      </c>
      <c r="M11" s="34">
        <f>+L11</f>
        <v>18.582266130890762</v>
      </c>
    </row>
    <row r="12" spans="1:13" x14ac:dyDescent="0.25">
      <c r="A12" s="23" t="s">
        <v>23</v>
      </c>
      <c r="B12" s="24" t="s">
        <v>24</v>
      </c>
      <c r="C12" s="29">
        <f>+[1]Rubros!K54</f>
        <v>88.975023056669968</v>
      </c>
      <c r="D12" s="29">
        <f>+C12</f>
        <v>88.975023056669968</v>
      </c>
      <c r="E12" s="26">
        <f>+C12</f>
        <v>88.975023056669968</v>
      </c>
      <c r="F12" s="27" t="s">
        <v>17</v>
      </c>
      <c r="G12" s="27" t="s">
        <v>17</v>
      </c>
      <c r="H12" s="27" t="s">
        <v>17</v>
      </c>
      <c r="I12" s="27">
        <f>+[1]Rubros!L54</f>
        <v>88.975023056669968</v>
      </c>
      <c r="J12" s="35">
        <f>+I12</f>
        <v>88.975023056669968</v>
      </c>
      <c r="K12" s="26">
        <f>+I12</f>
        <v>88.975023056669968</v>
      </c>
      <c r="L12" s="27" t="s">
        <v>17</v>
      </c>
      <c r="M12" s="27" t="s">
        <v>17</v>
      </c>
    </row>
    <row r="13" spans="1:13" x14ac:dyDescent="0.25">
      <c r="A13" s="23" t="s">
        <v>25</v>
      </c>
      <c r="B13" s="24" t="s">
        <v>26</v>
      </c>
      <c r="C13" s="29">
        <f>+[1]Rubros!Q40</f>
        <v>7.2353380000000005</v>
      </c>
      <c r="D13" s="29">
        <f>+C13</f>
        <v>7.2353380000000005</v>
      </c>
      <c r="E13" s="26">
        <f>+[1]Rubros!R40</f>
        <v>7.2353380000000005</v>
      </c>
      <c r="F13" s="27">
        <f>+'[1]EXTRA OXIGENADA'!D8</f>
        <v>7.2405999999999997</v>
      </c>
      <c r="G13" s="27">
        <f>+'[1]EXTRA OXIGENADA'!E8</f>
        <v>7.2405999999999997</v>
      </c>
      <c r="H13" s="27">
        <f>+'[1]EXTRA OXIGENADA'!D8</f>
        <v>7.2405999999999997</v>
      </c>
      <c r="I13" s="27">
        <f>+C13</f>
        <v>7.2353380000000005</v>
      </c>
      <c r="J13" s="35">
        <f>+D13</f>
        <v>7.2353380000000005</v>
      </c>
      <c r="K13" s="26">
        <f t="shared" ref="K13:K14" si="2">+E13</f>
        <v>7.2353380000000005</v>
      </c>
      <c r="L13" s="27">
        <f>+F13</f>
        <v>7.2405999999999997</v>
      </c>
      <c r="M13" s="27">
        <f>+G13</f>
        <v>7.2405999999999997</v>
      </c>
    </row>
    <row r="14" spans="1:13" x14ac:dyDescent="0.25">
      <c r="A14" s="23"/>
      <c r="B14" s="24" t="s">
        <v>27</v>
      </c>
      <c r="C14" s="25">
        <f>+G14</f>
        <v>71.510000000000005</v>
      </c>
      <c r="D14" s="25">
        <f>+C14</f>
        <v>71.510000000000005</v>
      </c>
      <c r="E14" s="26">
        <f>+D14</f>
        <v>71.510000000000005</v>
      </c>
      <c r="F14" s="34">
        <f>+'[1]COMBUSTIBLES '!B10</f>
        <v>71.510000000000005</v>
      </c>
      <c r="G14" s="34">
        <f>+'[1]COMBUSTIBLES '!C10</f>
        <v>71.510000000000005</v>
      </c>
      <c r="H14" s="34">
        <f>+'[1]COMBUSTIBLES '!D10</f>
        <v>71.510000000000005</v>
      </c>
      <c r="I14" s="34">
        <f>+C14</f>
        <v>71.510000000000005</v>
      </c>
      <c r="J14" s="28">
        <f>+D14</f>
        <v>71.510000000000005</v>
      </c>
      <c r="K14" s="26">
        <f t="shared" si="2"/>
        <v>71.510000000000005</v>
      </c>
      <c r="L14" s="34">
        <f>+F14</f>
        <v>71.510000000000005</v>
      </c>
      <c r="M14" s="34">
        <f>+G14</f>
        <v>71.510000000000005</v>
      </c>
    </row>
    <row r="15" spans="1:13" x14ac:dyDescent="0.25">
      <c r="A15" s="36" t="s">
        <v>28</v>
      </c>
      <c r="B15" s="37" t="s">
        <v>29</v>
      </c>
      <c r="C15" s="38">
        <f t="shared" ref="C15:L15" si="3">SUM(C8:C14)</f>
        <v>3852.9313906984971</v>
      </c>
      <c r="D15" s="38">
        <f t="shared" si="3"/>
        <v>3502.8368998184974</v>
      </c>
      <c r="E15" s="39">
        <f t="shared" si="3"/>
        <v>4045.2196550184972</v>
      </c>
      <c r="F15" s="40">
        <f t="shared" si="3"/>
        <v>5077.2882747618269</v>
      </c>
      <c r="G15" s="40">
        <f t="shared" si="3"/>
        <v>5077.2882747618269</v>
      </c>
      <c r="H15" s="40">
        <f t="shared" si="3"/>
        <v>4841.3982747618265</v>
      </c>
      <c r="I15" s="40">
        <f t="shared" si="3"/>
        <v>5258.5647478950314</v>
      </c>
      <c r="J15" s="41">
        <f t="shared" si="3"/>
        <v>5030.1901496956807</v>
      </c>
      <c r="K15" s="39">
        <f t="shared" si="3"/>
        <v>5822.9926271875611</v>
      </c>
      <c r="L15" s="40">
        <f t="shared" si="3"/>
        <v>6697.2928661308915</v>
      </c>
      <c r="M15" s="40">
        <f>SUM(M8:M14)</f>
        <v>6601.7605427268318</v>
      </c>
    </row>
    <row r="16" spans="1:13" x14ac:dyDescent="0.25">
      <c r="A16" s="23" t="s">
        <v>30</v>
      </c>
      <c r="B16" s="24" t="s">
        <v>31</v>
      </c>
      <c r="C16" s="25" t="str">
        <f>+A26</f>
        <v>*</v>
      </c>
      <c r="D16" s="25" t="str">
        <f>+C16</f>
        <v>*</v>
      </c>
      <c r="E16" s="26" t="str">
        <f>+C16</f>
        <v>*</v>
      </c>
      <c r="F16" s="34" t="str">
        <f>+A27</f>
        <v>***</v>
      </c>
      <c r="G16" s="34" t="str">
        <f>+H16</f>
        <v>***</v>
      </c>
      <c r="H16" s="34" t="str">
        <f>+F16</f>
        <v>***</v>
      </c>
      <c r="I16" s="34" t="str">
        <f>+C16</f>
        <v>*</v>
      </c>
      <c r="J16" s="28" t="str">
        <f>+I16</f>
        <v>*</v>
      </c>
      <c r="K16" s="26" t="str">
        <f>+E16</f>
        <v>*</v>
      </c>
      <c r="L16" s="34" t="str">
        <f>+F16</f>
        <v>***</v>
      </c>
      <c r="M16" s="34" t="str">
        <f>+L16</f>
        <v>***</v>
      </c>
    </row>
    <row r="17" spans="1:13" x14ac:dyDescent="0.25">
      <c r="A17" s="23" t="s">
        <v>35</v>
      </c>
      <c r="B17" s="24" t="s">
        <v>36</v>
      </c>
      <c r="C17" s="25" t="str">
        <f>+A28</f>
        <v>****</v>
      </c>
      <c r="D17" s="25" t="str">
        <f>+C17</f>
        <v>****</v>
      </c>
      <c r="E17" s="26" t="str">
        <f>+A28</f>
        <v>****</v>
      </c>
      <c r="F17" s="34" t="str">
        <f>+A28</f>
        <v>****</v>
      </c>
      <c r="G17" s="34" t="str">
        <f>+H17</f>
        <v>****</v>
      </c>
      <c r="H17" s="34" t="str">
        <f>+F17</f>
        <v>****</v>
      </c>
      <c r="I17" s="34" t="str">
        <f>+A28</f>
        <v>****</v>
      </c>
      <c r="J17" s="28" t="str">
        <f>+I17</f>
        <v>****</v>
      </c>
      <c r="K17" s="26" t="str">
        <f>+A28</f>
        <v>****</v>
      </c>
      <c r="L17" s="34" t="str">
        <f>+F17</f>
        <v>****</v>
      </c>
      <c r="M17" s="34" t="str">
        <f>+L17</f>
        <v>****</v>
      </c>
    </row>
    <row r="18" spans="1:13" x14ac:dyDescent="0.25">
      <c r="A18" s="36" t="s">
        <v>39</v>
      </c>
      <c r="B18" s="37" t="s">
        <v>40</v>
      </c>
      <c r="C18" s="38">
        <f t="shared" ref="C18:M18" si="4">SUM(C15:C17)</f>
        <v>3852.9313906984971</v>
      </c>
      <c r="D18" s="38">
        <f t="shared" si="4"/>
        <v>3502.8368998184974</v>
      </c>
      <c r="E18" s="39">
        <f t="shared" si="4"/>
        <v>4045.2196550184972</v>
      </c>
      <c r="F18" s="40">
        <f t="shared" si="4"/>
        <v>5077.2882747618269</v>
      </c>
      <c r="G18" s="40">
        <f t="shared" si="4"/>
        <v>5077.2882747618269</v>
      </c>
      <c r="H18" s="40">
        <f t="shared" si="4"/>
        <v>4841.3982747618265</v>
      </c>
      <c r="I18" s="40">
        <f t="shared" si="4"/>
        <v>5258.5647478950314</v>
      </c>
      <c r="J18" s="41">
        <f t="shared" si="4"/>
        <v>5030.1901496956807</v>
      </c>
      <c r="K18" s="39">
        <f t="shared" si="4"/>
        <v>5822.9926271875611</v>
      </c>
      <c r="L18" s="40">
        <f t="shared" si="4"/>
        <v>6697.2928661308915</v>
      </c>
      <c r="M18" s="40">
        <f t="shared" si="4"/>
        <v>6601.7605427268318</v>
      </c>
    </row>
    <row r="19" spans="1:13" x14ac:dyDescent="0.25">
      <c r="A19" s="23" t="s">
        <v>41</v>
      </c>
      <c r="B19" s="24" t="s">
        <v>42</v>
      </c>
      <c r="C19" s="25" t="str">
        <f t="shared" ref="C19:M19" si="5">+C16</f>
        <v>*</v>
      </c>
      <c r="D19" s="25" t="str">
        <f>+C19</f>
        <v>*</v>
      </c>
      <c r="E19" s="26" t="str">
        <f t="shared" si="5"/>
        <v>*</v>
      </c>
      <c r="F19" s="34" t="str">
        <f t="shared" si="5"/>
        <v>***</v>
      </c>
      <c r="G19" s="34" t="str">
        <f t="shared" si="5"/>
        <v>***</v>
      </c>
      <c r="H19" s="34" t="str">
        <f t="shared" si="5"/>
        <v>***</v>
      </c>
      <c r="I19" s="34" t="str">
        <f t="shared" si="5"/>
        <v>*</v>
      </c>
      <c r="J19" s="28" t="str">
        <f>+I19</f>
        <v>*</v>
      </c>
      <c r="K19" s="26" t="str">
        <f t="shared" si="5"/>
        <v>*</v>
      </c>
      <c r="L19" s="34" t="str">
        <f t="shared" si="5"/>
        <v>***</v>
      </c>
      <c r="M19" s="34" t="str">
        <f t="shared" si="5"/>
        <v>***</v>
      </c>
    </row>
    <row r="20" spans="1:13" x14ac:dyDescent="0.25">
      <c r="A20" s="23" t="s">
        <v>43</v>
      </c>
      <c r="B20" s="24" t="s">
        <v>44</v>
      </c>
      <c r="C20" s="31" t="str">
        <f>+A29</f>
        <v>*****</v>
      </c>
      <c r="D20" s="31" t="str">
        <f>+C20</f>
        <v>*****</v>
      </c>
      <c r="E20" s="32" t="s">
        <v>46</v>
      </c>
      <c r="F20" s="34" t="str">
        <f>+C20</f>
        <v>*****</v>
      </c>
      <c r="G20" s="34" t="str">
        <f t="shared" ref="G20:H21" si="6">+D20</f>
        <v>*****</v>
      </c>
      <c r="H20" s="34" t="str">
        <f>+F20</f>
        <v>*****</v>
      </c>
      <c r="I20" s="34" t="str">
        <f>+C20</f>
        <v>*****</v>
      </c>
      <c r="J20" s="33" t="str">
        <f>+I20</f>
        <v>*****</v>
      </c>
      <c r="K20" s="32" t="s">
        <v>46</v>
      </c>
      <c r="L20" s="34" t="str">
        <f>+F20</f>
        <v>*****</v>
      </c>
      <c r="M20" s="34" t="str">
        <f>+G20</f>
        <v>*****</v>
      </c>
    </row>
    <row r="21" spans="1:13" x14ac:dyDescent="0.25">
      <c r="A21" s="23" t="s">
        <v>47</v>
      </c>
      <c r="B21" s="24" t="s">
        <v>48</v>
      </c>
      <c r="C21" s="31" t="str">
        <f>+A30</f>
        <v>******</v>
      </c>
      <c r="D21" s="31" t="str">
        <f>+C21</f>
        <v>******</v>
      </c>
      <c r="E21" s="32" t="str">
        <f>+C21</f>
        <v>******</v>
      </c>
      <c r="F21" s="27" t="str">
        <f>+C21</f>
        <v>******</v>
      </c>
      <c r="G21" s="27" t="str">
        <f t="shared" si="6"/>
        <v>******</v>
      </c>
      <c r="H21" s="27" t="str">
        <f t="shared" si="6"/>
        <v>******</v>
      </c>
      <c r="I21" s="27" t="str">
        <f>+C21</f>
        <v>******</v>
      </c>
      <c r="J21" s="33" t="str">
        <f>+I21</f>
        <v>******</v>
      </c>
      <c r="K21" s="32" t="str">
        <f>+C21</f>
        <v>******</v>
      </c>
      <c r="L21" s="27" t="str">
        <f>+C21</f>
        <v>******</v>
      </c>
      <c r="M21" s="27" t="str">
        <f>+D21</f>
        <v>******</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27" customHeight="1" x14ac:dyDescent="0.25">
      <c r="A29" s="59" t="s">
        <v>45</v>
      </c>
      <c r="B29" s="73" t="s">
        <v>55</v>
      </c>
      <c r="C29" s="73"/>
      <c r="D29" s="73"/>
      <c r="E29" s="73"/>
      <c r="F29" s="73"/>
      <c r="G29" s="73"/>
      <c r="H29" s="73"/>
      <c r="I29" s="73"/>
      <c r="J29" s="57"/>
      <c r="K29" s="55"/>
      <c r="L29" s="52"/>
      <c r="M29" s="52"/>
    </row>
    <row r="30" spans="1:13" ht="25.5" customHeight="1"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3" spans="1:11" ht="15.75" thickBot="1" x14ac:dyDescent="0.3"/>
    <row r="34" spans="1:11" ht="15.75" outlineLevel="1" thickTop="1" x14ac:dyDescent="0.25">
      <c r="A34" s="61"/>
      <c r="B34" s="62" t="s">
        <v>58</v>
      </c>
      <c r="C34" s="90" t="s">
        <v>3</v>
      </c>
      <c r="D34" s="91"/>
      <c r="E34" s="91"/>
      <c r="J34" s="3"/>
      <c r="K34" s="3"/>
    </row>
    <row r="35" spans="1:11" outlineLevel="1" x14ac:dyDescent="0.25">
      <c r="A35" s="8"/>
      <c r="B35" s="63" t="s">
        <v>59</v>
      </c>
      <c r="C35" s="88"/>
      <c r="D35" s="89"/>
      <c r="E35" s="89"/>
      <c r="J35" s="3"/>
      <c r="K35" s="3"/>
    </row>
    <row r="36" spans="1:11" ht="29.25" customHeight="1" outlineLevel="1" x14ac:dyDescent="0.25">
      <c r="A36" s="81" t="s">
        <v>6</v>
      </c>
      <c r="B36" s="83" t="s">
        <v>7</v>
      </c>
      <c r="C36" s="19" t="s">
        <v>60</v>
      </c>
      <c r="E36" s="21" t="s">
        <v>61</v>
      </c>
      <c r="J36" s="3"/>
      <c r="K36" s="3"/>
    </row>
    <row r="37" spans="1:11" outlineLevel="1" x14ac:dyDescent="0.25">
      <c r="A37" s="81"/>
      <c r="B37" s="83"/>
      <c r="C37" s="64"/>
      <c r="E37" s="65"/>
      <c r="J37" s="3"/>
      <c r="K37" s="3"/>
    </row>
    <row r="38" spans="1:11" outlineLevel="1" x14ac:dyDescent="0.25">
      <c r="A38" s="82"/>
      <c r="B38" s="84"/>
      <c r="C38" s="19" t="s">
        <v>12</v>
      </c>
      <c r="E38" s="21" t="s">
        <v>12</v>
      </c>
      <c r="J38" s="3"/>
      <c r="K38" s="3"/>
    </row>
    <row r="39" spans="1:11" outlineLevel="1" x14ac:dyDescent="0.25">
      <c r="A39" s="23" t="s">
        <v>13</v>
      </c>
      <c r="B39" s="24" t="s">
        <v>14</v>
      </c>
      <c r="C39" s="25">
        <v>4051.44</v>
      </c>
      <c r="E39" s="34">
        <v>4282.1899999999996</v>
      </c>
      <c r="J39" s="3"/>
      <c r="K39" s="3"/>
    </row>
    <row r="40" spans="1:11" outlineLevel="1" x14ac:dyDescent="0.25">
      <c r="A40" s="23" t="s">
        <v>15</v>
      </c>
      <c r="B40" s="24" t="s">
        <v>16</v>
      </c>
      <c r="C40" s="29" t="s">
        <v>17</v>
      </c>
      <c r="E40" s="66" t="s">
        <v>17</v>
      </c>
      <c r="J40" s="3"/>
      <c r="K40" s="3"/>
    </row>
    <row r="41" spans="1:11" outlineLevel="1" x14ac:dyDescent="0.25">
      <c r="A41" s="23" t="s">
        <v>18</v>
      </c>
      <c r="B41" s="24" t="s">
        <v>19</v>
      </c>
      <c r="C41" s="31" t="s">
        <v>20</v>
      </c>
      <c r="E41" s="27" t="s">
        <v>20</v>
      </c>
      <c r="J41" s="3"/>
      <c r="K41" s="3"/>
    </row>
    <row r="42" spans="1:11" outlineLevel="1" x14ac:dyDescent="0.25">
      <c r="A42" s="23" t="s">
        <v>21</v>
      </c>
      <c r="B42" s="24" t="s">
        <v>22</v>
      </c>
      <c r="C42" s="25">
        <f>C11</f>
        <v>12.647674761826684</v>
      </c>
      <c r="E42" s="34">
        <f>C42</f>
        <v>12.647674761826684</v>
      </c>
      <c r="J42" s="3"/>
      <c r="K42" s="3"/>
    </row>
    <row r="43" spans="1:11" outlineLevel="1" x14ac:dyDescent="0.25">
      <c r="A43" s="23" t="s">
        <v>23</v>
      </c>
      <c r="B43" s="24" t="s">
        <v>24</v>
      </c>
      <c r="C43" s="29">
        <f>C12</f>
        <v>88.975023056669968</v>
      </c>
      <c r="E43" s="34">
        <f>C43</f>
        <v>88.975023056669968</v>
      </c>
      <c r="J43" s="3"/>
      <c r="K43" s="3"/>
    </row>
    <row r="44" spans="1:11" outlineLevel="1" x14ac:dyDescent="0.25">
      <c r="A44" s="23" t="s">
        <v>25</v>
      </c>
      <c r="B44" s="24" t="s">
        <v>26</v>
      </c>
      <c r="C44" s="29">
        <f>C13</f>
        <v>7.2353380000000005</v>
      </c>
      <c r="E44" s="34">
        <f>C44</f>
        <v>7.2353380000000005</v>
      </c>
      <c r="J44" s="3"/>
      <c r="K44" s="3"/>
    </row>
    <row r="45" spans="1:11" outlineLevel="1" x14ac:dyDescent="0.25">
      <c r="A45" s="23"/>
      <c r="B45" s="24" t="s">
        <v>27</v>
      </c>
      <c r="C45" s="25">
        <f>C14</f>
        <v>71.510000000000005</v>
      </c>
      <c r="E45" s="34">
        <f>C45</f>
        <v>71.510000000000005</v>
      </c>
      <c r="J45" s="3"/>
      <c r="K45" s="3"/>
    </row>
    <row r="46" spans="1:11" outlineLevel="1" x14ac:dyDescent="0.25">
      <c r="A46" s="36" t="s">
        <v>28</v>
      </c>
      <c r="B46" s="37" t="s">
        <v>29</v>
      </c>
      <c r="C46" s="38">
        <f>+SUM(C42:C45)+C39</f>
        <v>4231.808035818497</v>
      </c>
      <c r="E46" s="40">
        <f>+SUM(E42:E45)+E39</f>
        <v>4462.5580358184961</v>
      </c>
      <c r="J46" s="3"/>
      <c r="K46" s="3"/>
    </row>
    <row r="47" spans="1:11" outlineLevel="1" x14ac:dyDescent="0.25">
      <c r="A47" s="23" t="s">
        <v>30</v>
      </c>
      <c r="B47" s="24" t="s">
        <v>31</v>
      </c>
      <c r="C47" s="25" t="s">
        <v>32</v>
      </c>
      <c r="E47" s="34" t="s">
        <v>32</v>
      </c>
      <c r="J47" s="3"/>
      <c r="K47" s="3"/>
    </row>
    <row r="48" spans="1:11" outlineLevel="1" x14ac:dyDescent="0.25">
      <c r="A48" s="23" t="s">
        <v>35</v>
      </c>
      <c r="B48" s="24" t="s">
        <v>36</v>
      </c>
      <c r="C48" s="29" t="s">
        <v>37</v>
      </c>
      <c r="E48" s="66" t="s">
        <v>37</v>
      </c>
      <c r="J48" s="3"/>
      <c r="K48" s="3"/>
    </row>
    <row r="49" spans="1:11" outlineLevel="1" x14ac:dyDescent="0.25">
      <c r="A49" s="36" t="s">
        <v>39</v>
      </c>
      <c r="B49" s="37" t="s">
        <v>40</v>
      </c>
      <c r="C49" s="38"/>
      <c r="E49" s="40"/>
      <c r="J49" s="3"/>
      <c r="K49" s="3"/>
    </row>
    <row r="50" spans="1:11" outlineLevel="1" x14ac:dyDescent="0.25">
      <c r="A50" s="23" t="s">
        <v>41</v>
      </c>
      <c r="B50" s="24" t="s">
        <v>42</v>
      </c>
      <c r="C50" s="25" t="s">
        <v>32</v>
      </c>
      <c r="E50" s="34" t="s">
        <v>32</v>
      </c>
      <c r="J50" s="3"/>
      <c r="K50" s="3"/>
    </row>
    <row r="51" spans="1:11" outlineLevel="1" x14ac:dyDescent="0.25">
      <c r="A51" s="23" t="s">
        <v>43</v>
      </c>
      <c r="B51" s="24" t="s">
        <v>44</v>
      </c>
      <c r="C51" s="31" t="s">
        <v>45</v>
      </c>
      <c r="E51" s="27" t="s">
        <v>46</v>
      </c>
      <c r="J51" s="3"/>
      <c r="K51" s="3"/>
    </row>
    <row r="52" spans="1:11" outlineLevel="1" x14ac:dyDescent="0.25">
      <c r="A52" s="23" t="s">
        <v>47</v>
      </c>
      <c r="B52" s="24" t="s">
        <v>48</v>
      </c>
      <c r="C52" s="31" t="s">
        <v>49</v>
      </c>
      <c r="E52" s="27" t="s">
        <v>49</v>
      </c>
      <c r="J52" s="3"/>
      <c r="K52" s="3"/>
    </row>
    <row r="53" spans="1:11" ht="15.75" outlineLevel="1" thickBot="1" x14ac:dyDescent="0.3">
      <c r="A53" s="42" t="s">
        <v>50</v>
      </c>
      <c r="B53" s="43" t="s">
        <v>51</v>
      </c>
      <c r="C53" s="44"/>
      <c r="E53" s="46"/>
      <c r="J53" s="3"/>
      <c r="K53" s="3"/>
    </row>
    <row r="54" spans="1:11" ht="15.75" outlineLevel="1" thickTop="1" x14ac:dyDescent="0.25"/>
    <row r="55" spans="1:11" outlineLevel="1" x14ac:dyDescent="0.25"/>
    <row r="56" spans="1:11" ht="86.25" customHeight="1" x14ac:dyDescent="0.25">
      <c r="A56" s="85" t="s">
        <v>62</v>
      </c>
      <c r="B56" s="85"/>
      <c r="C56" s="85"/>
      <c r="D56" s="85"/>
      <c r="E56" s="85"/>
      <c r="F56" s="85"/>
      <c r="G56" s="67"/>
      <c r="H56" s="67"/>
    </row>
  </sheetData>
  <sheetProtection algorithmName="SHA-512" hashValue="p5Um7BfZdISZy9q0KXGyRRlpuCyUZLzU2yTRWPEYHbqXcUwxCYB36Qs0AfrvRIcA6RK/meuCZdjbbffBcz1VtA==" saltValue="xSfvCcQevviI67CxrI24VQ==" spinCount="100000" sheet="1" objects="1" scenarios="1"/>
  <mergeCells count="15">
    <mergeCell ref="A36:A38"/>
    <mergeCell ref="B36:B38"/>
    <mergeCell ref="A56:F56"/>
    <mergeCell ref="B26:L26"/>
    <mergeCell ref="B27:K27"/>
    <mergeCell ref="B28:K28"/>
    <mergeCell ref="B29:I29"/>
    <mergeCell ref="B30:K30"/>
    <mergeCell ref="C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tabSelected="1" workbookViewId="0">
      <selection activeCell="E11" sqref="E11"/>
    </sheetView>
  </sheetViews>
  <sheetFormatPr baseColWidth="10" defaultRowHeight="15" outlineLevelRow="1" x14ac:dyDescent="0.25"/>
  <cols>
    <col min="1" max="1" width="8" style="1" customWidth="1"/>
    <col min="2" max="2" width="63.28515625" style="2" customWidth="1"/>
    <col min="3" max="3" width="16.5703125" style="2" bestFit="1" customWidth="1"/>
    <col min="4" max="4" width="16.5703125" style="2" hidden="1" customWidth="1"/>
    <col min="5" max="5" width="14.7109375" style="2" customWidth="1"/>
    <col min="6" max="6" width="12.7109375" style="1" bestFit="1" customWidth="1"/>
    <col min="7" max="7" width="12.710937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3.7109375" style="3" hidden="1" customWidth="1"/>
    <col min="14" max="16384" width="11.42578125" style="3"/>
  </cols>
  <sheetData>
    <row r="1" spans="1:13" x14ac:dyDescent="0.25">
      <c r="B1" s="2" t="str">
        <f>+[2]AMAZONAS!B1</f>
        <v>Vigencia: 28 de julio; 00:00horas</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tr">
        <f>+C5</f>
        <v>Gasolina Corriente</v>
      </c>
      <c r="J5" s="14" t="str">
        <f>+D5</f>
        <v>Gasolina Corriente</v>
      </c>
      <c r="K5" s="12" t="str">
        <f>+E5</f>
        <v>B10</v>
      </c>
      <c r="L5" s="13" t="str">
        <f>+F5</f>
        <v>Gasolina Extra</v>
      </c>
      <c r="M5" s="13" t="s">
        <v>10</v>
      </c>
    </row>
    <row r="6" spans="1:13" s="15" customFormat="1" x14ac:dyDescent="0.25">
      <c r="A6" s="81"/>
      <c r="B6" s="83"/>
      <c r="C6" s="16">
        <v>0.08</v>
      </c>
      <c r="D6" s="17"/>
      <c r="E6" s="18">
        <v>0.1</v>
      </c>
      <c r="F6" s="16">
        <v>0.08</v>
      </c>
      <c r="G6" s="16">
        <v>1.08</v>
      </c>
      <c r="H6" s="16"/>
      <c r="I6" s="16">
        <v>0.08</v>
      </c>
      <c r="J6" s="17"/>
      <c r="K6" s="18">
        <v>0.1</v>
      </c>
      <c r="L6" s="16">
        <v>0.08</v>
      </c>
      <c r="M6" s="17"/>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f>+'[2]NARIÑO-PUTUMAYO - BASE'!C6</f>
        <v>3682.5001548800001</v>
      </c>
      <c r="D8" s="25">
        <f>'[2]OTROS DPTOS - BASE'!C2</f>
        <v>3322.4688640000004</v>
      </c>
      <c r="E8" s="26">
        <f>'[2]NARIÑO-PUTUMAYO - BASE'!H6</f>
        <v>3865.0001687000004</v>
      </c>
      <c r="F8" s="27">
        <f>+'[2]EXTRA OXIGENADA'!D7</f>
        <v>4995.83</v>
      </c>
      <c r="G8" s="27">
        <f>+'[2]EXTRA OXIGENADA'!D7</f>
        <v>4995.83</v>
      </c>
      <c r="H8" s="27">
        <f>'[2]EXTRA OXIGENADA'!C7</f>
        <v>4750</v>
      </c>
      <c r="I8" s="27">
        <f>+'[2]CORRIENTE OXIGENADA'!D10</f>
        <v>3965.72</v>
      </c>
      <c r="J8" s="28">
        <f>'[2]CORRIENTE OXIGENADA'!C7</f>
        <v>3630.32</v>
      </c>
      <c r="K8" s="26">
        <f>+[2]BIODIESEL!H10</f>
        <v>4408.22</v>
      </c>
      <c r="L8" s="27">
        <f>+F8</f>
        <v>4995.83</v>
      </c>
      <c r="M8" s="27">
        <f>H8</f>
        <v>4750</v>
      </c>
    </row>
    <row r="9" spans="1:13" x14ac:dyDescent="0.25">
      <c r="A9" s="23" t="s">
        <v>15</v>
      </c>
      <c r="B9" s="24" t="s">
        <v>16</v>
      </c>
      <c r="C9" s="29" t="s">
        <v>17</v>
      </c>
      <c r="D9" s="29" t="s">
        <v>17</v>
      </c>
      <c r="E9" s="30" t="s">
        <v>17</v>
      </c>
      <c r="F9" s="27" t="s">
        <v>17</v>
      </c>
      <c r="G9" s="27" t="s">
        <v>17</v>
      </c>
      <c r="H9" s="27" t="s">
        <v>17</v>
      </c>
      <c r="I9" s="27">
        <f>+'[2]CORRIENTE OXIGENADA'!D11</f>
        <v>1116.4821207074697</v>
      </c>
      <c r="J9" s="28">
        <f>'[2]CORRIENTE OXIGENADA'!C11</f>
        <v>1213.5675225081191</v>
      </c>
      <c r="K9" s="26">
        <f>+[2]BIODIESEL!H11</f>
        <v>1092.21</v>
      </c>
      <c r="L9" s="27">
        <f>+'[2]EXTRA OXIGENADA'!D11</f>
        <v>1614.07</v>
      </c>
      <c r="M9" s="27">
        <f>'[2]EXTRA OXIGENADA'!C11</f>
        <v>1754.4276765959401</v>
      </c>
    </row>
    <row r="10" spans="1:13" x14ac:dyDescent="0.25">
      <c r="A10" s="23" t="s">
        <v>18</v>
      </c>
      <c r="B10" s="24" t="s">
        <v>19</v>
      </c>
      <c r="C10" s="31" t="str">
        <f>+A31</f>
        <v>**</v>
      </c>
      <c r="D10" s="31" t="str">
        <f>+C10</f>
        <v>**</v>
      </c>
      <c r="E10" s="32" t="str">
        <f>+C10</f>
        <v>**</v>
      </c>
      <c r="F10" s="27" t="str">
        <f>+C10</f>
        <v>**</v>
      </c>
      <c r="G10" s="27" t="str">
        <f t="shared" ref="G10:H10" si="0">+D10</f>
        <v>**</v>
      </c>
      <c r="H10" s="27" t="str">
        <f t="shared" si="0"/>
        <v>**</v>
      </c>
      <c r="I10" s="27" t="str">
        <f>+C10</f>
        <v>**</v>
      </c>
      <c r="J10" s="33" t="str">
        <f>+I10</f>
        <v>**</v>
      </c>
      <c r="K10" s="32" t="str">
        <f>+E10</f>
        <v>**</v>
      </c>
      <c r="L10" s="27" t="str">
        <f>+C10</f>
        <v>**</v>
      </c>
      <c r="M10" s="27" t="str">
        <f>+D10</f>
        <v>**</v>
      </c>
    </row>
    <row r="11" spans="1:13" x14ac:dyDescent="0.25">
      <c r="A11" s="23" t="s">
        <v>21</v>
      </c>
      <c r="B11" s="24" t="s">
        <v>22</v>
      </c>
      <c r="C11" s="25">
        <f>+[2]Rubros!K18</f>
        <v>12.647674761826684</v>
      </c>
      <c r="D11" s="25">
        <f>+[2]Rubros!K18</f>
        <v>12.647674761826684</v>
      </c>
      <c r="E11" s="26">
        <f>+C11</f>
        <v>12.647674761826684</v>
      </c>
      <c r="F11" s="34">
        <f>+E11</f>
        <v>12.647674761826684</v>
      </c>
      <c r="G11" s="34">
        <f t="shared" ref="G11:H11" si="1">+F11</f>
        <v>12.647674761826684</v>
      </c>
      <c r="H11" s="34">
        <f t="shared" si="1"/>
        <v>12.647674761826684</v>
      </c>
      <c r="I11" s="34">
        <f>+[2]Rubros!L18</f>
        <v>18.582266130890762</v>
      </c>
      <c r="J11" s="28">
        <f>+[2]Rubros!L18</f>
        <v>18.582266130890762</v>
      </c>
      <c r="K11" s="26">
        <f>+I11</f>
        <v>18.582266130890762</v>
      </c>
      <c r="L11" s="34">
        <f>+K11</f>
        <v>18.582266130890762</v>
      </c>
      <c r="M11" s="34">
        <f>+L11</f>
        <v>18.582266130890762</v>
      </c>
    </row>
    <row r="12" spans="1:13" x14ac:dyDescent="0.25">
      <c r="A12" s="23" t="s">
        <v>23</v>
      </c>
      <c r="B12" s="24" t="s">
        <v>24</v>
      </c>
      <c r="C12" s="29">
        <f>+[2]Rubros!K54</f>
        <v>88.975023056669968</v>
      </c>
      <c r="D12" s="29">
        <f>+C12</f>
        <v>88.975023056669968</v>
      </c>
      <c r="E12" s="26">
        <f>+C12</f>
        <v>88.975023056669968</v>
      </c>
      <c r="F12" s="27" t="s">
        <v>17</v>
      </c>
      <c r="G12" s="27" t="s">
        <v>17</v>
      </c>
      <c r="H12" s="27" t="s">
        <v>17</v>
      </c>
      <c r="I12" s="27">
        <f>+[2]Rubros!L54</f>
        <v>88.975023056669968</v>
      </c>
      <c r="J12" s="35">
        <f>+I12</f>
        <v>88.975023056669968</v>
      </c>
      <c r="K12" s="26">
        <f>+I12</f>
        <v>88.975023056669968</v>
      </c>
      <c r="L12" s="27" t="s">
        <v>17</v>
      </c>
      <c r="M12" s="27" t="s">
        <v>17</v>
      </c>
    </row>
    <row r="13" spans="1:13" x14ac:dyDescent="0.25">
      <c r="A13" s="23" t="s">
        <v>25</v>
      </c>
      <c r="B13" s="24" t="s">
        <v>26</v>
      </c>
      <c r="C13" s="29">
        <f>+[2]Rubros!Q40</f>
        <v>7.2353380000000005</v>
      </c>
      <c r="D13" s="29">
        <f>+C13</f>
        <v>7.2353380000000005</v>
      </c>
      <c r="E13" s="26">
        <f>+[2]Rubros!R40</f>
        <v>7.2353380000000005</v>
      </c>
      <c r="F13" s="27">
        <f>+'[2]EXTRA OXIGENADA'!D8</f>
        <v>7.2405999999999997</v>
      </c>
      <c r="G13" s="27">
        <f>+'[2]EXTRA OXIGENADA'!E8</f>
        <v>7.2405999999999997</v>
      </c>
      <c r="H13" s="27">
        <f>+'[2]EXTRA OXIGENADA'!D8</f>
        <v>7.2405999999999997</v>
      </c>
      <c r="I13" s="27">
        <f>+C13</f>
        <v>7.2353380000000005</v>
      </c>
      <c r="J13" s="35">
        <f>+D13</f>
        <v>7.2353380000000005</v>
      </c>
      <c r="K13" s="26">
        <f t="shared" ref="K13:K14" si="2">+E13</f>
        <v>7.2353380000000005</v>
      </c>
      <c r="L13" s="27">
        <f>+F13</f>
        <v>7.2405999999999997</v>
      </c>
      <c r="M13" s="27">
        <f>+G13</f>
        <v>7.2405999999999997</v>
      </c>
    </row>
    <row r="14" spans="1:13" x14ac:dyDescent="0.25">
      <c r="A14" s="23"/>
      <c r="B14" s="24" t="s">
        <v>27</v>
      </c>
      <c r="C14" s="25">
        <f>+G14</f>
        <v>71.510000000000005</v>
      </c>
      <c r="D14" s="25">
        <f>+C14</f>
        <v>71.510000000000005</v>
      </c>
      <c r="E14" s="26">
        <f>+D14</f>
        <v>71.510000000000005</v>
      </c>
      <c r="F14" s="34">
        <f>+'[2]COMBUSTIBLES '!B10</f>
        <v>71.510000000000005</v>
      </c>
      <c r="G14" s="34">
        <f>+'[2]COMBUSTIBLES '!C10</f>
        <v>71.510000000000005</v>
      </c>
      <c r="H14" s="34">
        <f>+'[2]COMBUSTIBLES '!D10</f>
        <v>71.510000000000005</v>
      </c>
      <c r="I14" s="34">
        <f>+C14</f>
        <v>71.510000000000005</v>
      </c>
      <c r="J14" s="28">
        <f>+D14</f>
        <v>71.510000000000005</v>
      </c>
      <c r="K14" s="26">
        <f t="shared" si="2"/>
        <v>71.510000000000005</v>
      </c>
      <c r="L14" s="34">
        <f>+F14</f>
        <v>71.510000000000005</v>
      </c>
      <c r="M14" s="34">
        <f>+G14</f>
        <v>71.510000000000005</v>
      </c>
    </row>
    <row r="15" spans="1:13" x14ac:dyDescent="0.25">
      <c r="A15" s="36" t="s">
        <v>28</v>
      </c>
      <c r="B15" s="37" t="s">
        <v>29</v>
      </c>
      <c r="C15" s="38">
        <f t="shared" ref="C15:L15" si="3">SUM(C8:C14)</f>
        <v>3862.8681906984971</v>
      </c>
      <c r="D15" s="38">
        <f t="shared" si="3"/>
        <v>3502.8368998184974</v>
      </c>
      <c r="E15" s="39">
        <f t="shared" si="3"/>
        <v>4045.3682045184974</v>
      </c>
      <c r="F15" s="40">
        <f t="shared" si="3"/>
        <v>5087.2282747618265</v>
      </c>
      <c r="G15" s="40">
        <f t="shared" ref="G15:H15" si="4">SUM(G8:G14)</f>
        <v>5087.2282747618265</v>
      </c>
      <c r="H15" s="40">
        <f t="shared" si="4"/>
        <v>4841.3982747618265</v>
      </c>
      <c r="I15" s="40">
        <f t="shared" si="3"/>
        <v>5268.504747895031</v>
      </c>
      <c r="J15" s="41">
        <f t="shared" si="3"/>
        <v>5030.1901496956807</v>
      </c>
      <c r="K15" s="39">
        <f t="shared" si="3"/>
        <v>5686.7326271875618</v>
      </c>
      <c r="L15" s="40">
        <f t="shared" si="3"/>
        <v>6707.2328661308911</v>
      </c>
      <c r="M15" s="40">
        <f>SUM(M8:M14)</f>
        <v>6601.7605427268318</v>
      </c>
    </row>
    <row r="16" spans="1:13" x14ac:dyDescent="0.25">
      <c r="A16" s="23" t="s">
        <v>30</v>
      </c>
      <c r="B16" s="24" t="s">
        <v>31</v>
      </c>
      <c r="C16" s="25" t="str">
        <f>+A26</f>
        <v>*</v>
      </c>
      <c r="D16" s="25" t="str">
        <f>+C16</f>
        <v>*</v>
      </c>
      <c r="E16" s="26" t="str">
        <f>+C16</f>
        <v>*</v>
      </c>
      <c r="F16" s="34" t="str">
        <f>+A27</f>
        <v>***</v>
      </c>
      <c r="G16" s="34" t="str">
        <f>+H16</f>
        <v>***</v>
      </c>
      <c r="H16" s="34" t="str">
        <f>+F16</f>
        <v>***</v>
      </c>
      <c r="I16" s="34" t="str">
        <f>+C16</f>
        <v>*</v>
      </c>
      <c r="J16" s="28" t="str">
        <f>+I16</f>
        <v>*</v>
      </c>
      <c r="K16" s="26" t="str">
        <f>+E16</f>
        <v>*</v>
      </c>
      <c r="L16" s="34" t="str">
        <f>+F16</f>
        <v>***</v>
      </c>
      <c r="M16" s="34" t="str">
        <f>+L16</f>
        <v>***</v>
      </c>
    </row>
    <row r="17" spans="1:13" x14ac:dyDescent="0.25">
      <c r="A17" s="23" t="s">
        <v>35</v>
      </c>
      <c r="B17" s="24" t="s">
        <v>36</v>
      </c>
      <c r="C17" s="25" t="str">
        <f>+A28</f>
        <v>****</v>
      </c>
      <c r="D17" s="25" t="str">
        <f>+C17</f>
        <v>****</v>
      </c>
      <c r="E17" s="26" t="str">
        <f>+A28</f>
        <v>****</v>
      </c>
      <c r="F17" s="34" t="str">
        <f>+A28</f>
        <v>****</v>
      </c>
      <c r="G17" s="34" t="str">
        <f>+H17</f>
        <v>****</v>
      </c>
      <c r="H17" s="34" t="str">
        <f>+F17</f>
        <v>****</v>
      </c>
      <c r="I17" s="34" t="str">
        <f>+A28</f>
        <v>****</v>
      </c>
      <c r="J17" s="28" t="str">
        <f>+I17</f>
        <v>****</v>
      </c>
      <c r="K17" s="26" t="str">
        <f>+A28</f>
        <v>****</v>
      </c>
      <c r="L17" s="34" t="str">
        <f>+F17</f>
        <v>****</v>
      </c>
      <c r="M17" s="34" t="str">
        <f>+L17</f>
        <v>****</v>
      </c>
    </row>
    <row r="18" spans="1:13" x14ac:dyDescent="0.25">
      <c r="A18" s="36" t="s">
        <v>39</v>
      </c>
      <c r="B18" s="37" t="s">
        <v>40</v>
      </c>
      <c r="C18" s="38">
        <f t="shared" ref="C18:M18" si="5">SUM(C15:C17)</f>
        <v>3862.8681906984971</v>
      </c>
      <c r="D18" s="38">
        <f t="shared" si="5"/>
        <v>3502.8368998184974</v>
      </c>
      <c r="E18" s="39">
        <f t="shared" si="5"/>
        <v>4045.3682045184974</v>
      </c>
      <c r="F18" s="40">
        <f t="shared" si="5"/>
        <v>5087.2282747618265</v>
      </c>
      <c r="G18" s="40">
        <f t="shared" si="5"/>
        <v>5087.2282747618265</v>
      </c>
      <c r="H18" s="40">
        <f t="shared" si="5"/>
        <v>4841.3982747618265</v>
      </c>
      <c r="I18" s="40">
        <f t="shared" si="5"/>
        <v>5268.504747895031</v>
      </c>
      <c r="J18" s="41">
        <f t="shared" si="5"/>
        <v>5030.1901496956807</v>
      </c>
      <c r="K18" s="39">
        <f t="shared" si="5"/>
        <v>5686.7326271875618</v>
      </c>
      <c r="L18" s="40">
        <f t="shared" si="5"/>
        <v>6707.2328661308911</v>
      </c>
      <c r="M18" s="40">
        <f t="shared" si="5"/>
        <v>6601.7605427268318</v>
      </c>
    </row>
    <row r="19" spans="1:13" x14ac:dyDescent="0.25">
      <c r="A19" s="23" t="s">
        <v>41</v>
      </c>
      <c r="B19" s="24" t="s">
        <v>42</v>
      </c>
      <c r="C19" s="25" t="str">
        <f t="shared" ref="C19:M19" si="6">+C16</f>
        <v>*</v>
      </c>
      <c r="D19" s="25" t="str">
        <f>+C19</f>
        <v>*</v>
      </c>
      <c r="E19" s="26" t="str">
        <f t="shared" si="6"/>
        <v>*</v>
      </c>
      <c r="F19" s="34" t="str">
        <f t="shared" si="6"/>
        <v>***</v>
      </c>
      <c r="G19" s="34" t="str">
        <f t="shared" si="6"/>
        <v>***</v>
      </c>
      <c r="H19" s="34" t="str">
        <f t="shared" si="6"/>
        <v>***</v>
      </c>
      <c r="I19" s="34" t="str">
        <f t="shared" si="6"/>
        <v>*</v>
      </c>
      <c r="J19" s="28" t="str">
        <f>+I19</f>
        <v>*</v>
      </c>
      <c r="K19" s="26" t="str">
        <f t="shared" si="6"/>
        <v>*</v>
      </c>
      <c r="L19" s="34" t="str">
        <f t="shared" si="6"/>
        <v>***</v>
      </c>
      <c r="M19" s="34" t="str">
        <f t="shared" si="6"/>
        <v>***</v>
      </c>
    </row>
    <row r="20" spans="1:13" x14ac:dyDescent="0.25">
      <c r="A20" s="23" t="s">
        <v>43</v>
      </c>
      <c r="B20" s="24" t="s">
        <v>44</v>
      </c>
      <c r="C20" s="31" t="str">
        <f>+A29</f>
        <v>*****</v>
      </c>
      <c r="D20" s="31" t="str">
        <f>+C20</f>
        <v>*****</v>
      </c>
      <c r="E20" s="32" t="s">
        <v>46</v>
      </c>
      <c r="F20" s="34" t="str">
        <f>+C20</f>
        <v>*****</v>
      </c>
      <c r="G20" s="34" t="str">
        <f t="shared" ref="G20:H21" si="7">+D20</f>
        <v>*****</v>
      </c>
      <c r="H20" s="34" t="str">
        <f>+F20</f>
        <v>*****</v>
      </c>
      <c r="I20" s="34" t="str">
        <f>+C20</f>
        <v>*****</v>
      </c>
      <c r="J20" s="33" t="str">
        <f>+I20</f>
        <v>*****</v>
      </c>
      <c r="K20" s="32" t="s">
        <v>46</v>
      </c>
      <c r="L20" s="34" t="str">
        <f>+F20</f>
        <v>*****</v>
      </c>
      <c r="M20" s="34" t="str">
        <f>+G20</f>
        <v>*****</v>
      </c>
    </row>
    <row r="21" spans="1:13" x14ac:dyDescent="0.25">
      <c r="A21" s="23" t="s">
        <v>47</v>
      </c>
      <c r="B21" s="24" t="s">
        <v>48</v>
      </c>
      <c r="C21" s="31" t="str">
        <f>+A30</f>
        <v>******</v>
      </c>
      <c r="D21" s="31" t="str">
        <f>+C21</f>
        <v>******</v>
      </c>
      <c r="E21" s="32" t="str">
        <f>+C21</f>
        <v>******</v>
      </c>
      <c r="F21" s="27" t="str">
        <f>+C21</f>
        <v>******</v>
      </c>
      <c r="G21" s="27" t="str">
        <f t="shared" si="7"/>
        <v>******</v>
      </c>
      <c r="H21" s="27" t="str">
        <f t="shared" si="7"/>
        <v>******</v>
      </c>
      <c r="I21" s="27" t="str">
        <f>+C21</f>
        <v>******</v>
      </c>
      <c r="J21" s="33" t="str">
        <f>+I21</f>
        <v>******</v>
      </c>
      <c r="K21" s="32" t="str">
        <f>+C21</f>
        <v>******</v>
      </c>
      <c r="L21" s="27" t="str">
        <f>+C21</f>
        <v>******</v>
      </c>
      <c r="M21" s="27" t="str">
        <f>+D21</f>
        <v>******</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27" customHeight="1" x14ac:dyDescent="0.25">
      <c r="A29" s="59" t="s">
        <v>45</v>
      </c>
      <c r="B29" s="73" t="s">
        <v>55</v>
      </c>
      <c r="C29" s="73"/>
      <c r="D29" s="73"/>
      <c r="E29" s="73"/>
      <c r="F29" s="73"/>
      <c r="G29" s="73"/>
      <c r="H29" s="73"/>
      <c r="I29" s="73"/>
      <c r="J29" s="57"/>
      <c r="K29" s="55"/>
      <c r="L29" s="52"/>
      <c r="M29" s="52"/>
    </row>
    <row r="30" spans="1:13" ht="25.5" customHeight="1"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3" spans="1:11" ht="15.75" thickBot="1" x14ac:dyDescent="0.3"/>
    <row r="34" spans="1:11" ht="15.75" outlineLevel="1" thickTop="1" x14ac:dyDescent="0.25">
      <c r="A34" s="61"/>
      <c r="B34" s="62" t="s">
        <v>58</v>
      </c>
      <c r="C34" s="90" t="s">
        <v>3</v>
      </c>
      <c r="D34" s="91"/>
      <c r="E34" s="91"/>
      <c r="J34" s="3"/>
      <c r="K34" s="3"/>
    </row>
    <row r="35" spans="1:11" outlineLevel="1" x14ac:dyDescent="0.25">
      <c r="A35" s="8"/>
      <c r="B35" s="63" t="s">
        <v>59</v>
      </c>
      <c r="C35" s="88"/>
      <c r="D35" s="89"/>
      <c r="E35" s="89"/>
      <c r="J35" s="3"/>
      <c r="K35" s="3"/>
    </row>
    <row r="36" spans="1:11" ht="29.25" customHeight="1" outlineLevel="1" x14ac:dyDescent="0.25">
      <c r="A36" s="81" t="s">
        <v>6</v>
      </c>
      <c r="B36" s="83" t="s">
        <v>7</v>
      </c>
      <c r="C36" s="19" t="s">
        <v>60</v>
      </c>
      <c r="E36" s="21" t="s">
        <v>61</v>
      </c>
      <c r="J36" s="3"/>
      <c r="K36" s="3"/>
    </row>
    <row r="37" spans="1:11" outlineLevel="1" x14ac:dyDescent="0.25">
      <c r="A37" s="81"/>
      <c r="B37" s="83"/>
      <c r="C37" s="64"/>
      <c r="E37" s="65"/>
      <c r="J37" s="3"/>
      <c r="K37" s="3"/>
    </row>
    <row r="38" spans="1:11" outlineLevel="1" x14ac:dyDescent="0.25">
      <c r="A38" s="82"/>
      <c r="B38" s="84"/>
      <c r="C38" s="19" t="s">
        <v>12</v>
      </c>
      <c r="E38" s="21" t="s">
        <v>12</v>
      </c>
      <c r="J38" s="3"/>
      <c r="K38" s="3"/>
    </row>
    <row r="39" spans="1:11" outlineLevel="1" x14ac:dyDescent="0.25">
      <c r="A39" s="23" t="s">
        <v>13</v>
      </c>
      <c r="B39" s="24" t="s">
        <v>14</v>
      </c>
      <c r="C39" s="25">
        <v>4051.44</v>
      </c>
      <c r="E39" s="34">
        <v>4282.1899999999996</v>
      </c>
      <c r="J39" s="3"/>
      <c r="K39" s="3"/>
    </row>
    <row r="40" spans="1:11" outlineLevel="1" x14ac:dyDescent="0.25">
      <c r="A40" s="23" t="s">
        <v>15</v>
      </c>
      <c r="B40" s="24" t="s">
        <v>16</v>
      </c>
      <c r="C40" s="29" t="s">
        <v>17</v>
      </c>
      <c r="E40" s="66" t="s">
        <v>17</v>
      </c>
      <c r="J40" s="3"/>
      <c r="K40" s="3"/>
    </row>
    <row r="41" spans="1:11" outlineLevel="1" x14ac:dyDescent="0.25">
      <c r="A41" s="23" t="s">
        <v>18</v>
      </c>
      <c r="B41" s="24" t="s">
        <v>19</v>
      </c>
      <c r="C41" s="31" t="s">
        <v>20</v>
      </c>
      <c r="E41" s="27" t="s">
        <v>20</v>
      </c>
      <c r="J41" s="3"/>
      <c r="K41" s="3"/>
    </row>
    <row r="42" spans="1:11" outlineLevel="1" x14ac:dyDescent="0.25">
      <c r="A42" s="23" t="s">
        <v>21</v>
      </c>
      <c r="B42" s="24" t="s">
        <v>22</v>
      </c>
      <c r="C42" s="25">
        <f>C11</f>
        <v>12.647674761826684</v>
      </c>
      <c r="E42" s="34">
        <f>C42</f>
        <v>12.647674761826684</v>
      </c>
      <c r="J42" s="3"/>
      <c r="K42" s="3"/>
    </row>
    <row r="43" spans="1:11" outlineLevel="1" x14ac:dyDescent="0.25">
      <c r="A43" s="23" t="s">
        <v>23</v>
      </c>
      <c r="B43" s="24" t="s">
        <v>24</v>
      </c>
      <c r="C43" s="29">
        <f>C12</f>
        <v>88.975023056669968</v>
      </c>
      <c r="E43" s="34">
        <f>C43</f>
        <v>88.975023056669968</v>
      </c>
      <c r="J43" s="3"/>
      <c r="K43" s="3"/>
    </row>
    <row r="44" spans="1:11" outlineLevel="1" x14ac:dyDescent="0.25">
      <c r="A44" s="23" t="s">
        <v>25</v>
      </c>
      <c r="B44" s="24" t="s">
        <v>26</v>
      </c>
      <c r="C44" s="29">
        <f>C13</f>
        <v>7.2353380000000005</v>
      </c>
      <c r="E44" s="34">
        <f>C44</f>
        <v>7.2353380000000005</v>
      </c>
      <c r="J44" s="3"/>
      <c r="K44" s="3"/>
    </row>
    <row r="45" spans="1:11" outlineLevel="1" x14ac:dyDescent="0.25">
      <c r="A45" s="23"/>
      <c r="B45" s="24" t="s">
        <v>27</v>
      </c>
      <c r="C45" s="25"/>
      <c r="E45" s="34"/>
      <c r="J45" s="3"/>
      <c r="K45" s="3"/>
    </row>
    <row r="46" spans="1:11" outlineLevel="1" x14ac:dyDescent="0.25">
      <c r="A46" s="36" t="s">
        <v>28</v>
      </c>
      <c r="B46" s="37" t="s">
        <v>29</v>
      </c>
      <c r="C46" s="38">
        <f>+SUM(C42:C45)+C39</f>
        <v>4160.2980358184968</v>
      </c>
      <c r="E46" s="40">
        <f>+SUM(E42:E45)+E39</f>
        <v>4391.0480358184959</v>
      </c>
      <c r="J46" s="3"/>
      <c r="K46" s="3"/>
    </row>
    <row r="47" spans="1:11" outlineLevel="1" x14ac:dyDescent="0.25">
      <c r="A47" s="23" t="s">
        <v>30</v>
      </c>
      <c r="B47" s="24" t="s">
        <v>31</v>
      </c>
      <c r="C47" s="25" t="s">
        <v>32</v>
      </c>
      <c r="E47" s="34" t="s">
        <v>32</v>
      </c>
      <c r="J47" s="3"/>
      <c r="K47" s="3"/>
    </row>
    <row r="48" spans="1:11" outlineLevel="1" x14ac:dyDescent="0.25">
      <c r="A48" s="23" t="s">
        <v>35</v>
      </c>
      <c r="B48" s="24" t="s">
        <v>36</v>
      </c>
      <c r="C48" s="29" t="s">
        <v>37</v>
      </c>
      <c r="E48" s="66" t="s">
        <v>37</v>
      </c>
      <c r="J48" s="3"/>
      <c r="K48" s="3"/>
    </row>
    <row r="49" spans="1:11" outlineLevel="1" x14ac:dyDescent="0.25">
      <c r="A49" s="36" t="s">
        <v>39</v>
      </c>
      <c r="B49" s="37" t="s">
        <v>40</v>
      </c>
      <c r="C49" s="38"/>
      <c r="E49" s="40"/>
      <c r="J49" s="3"/>
      <c r="K49" s="3"/>
    </row>
    <row r="50" spans="1:11" outlineLevel="1" x14ac:dyDescent="0.25">
      <c r="A50" s="23" t="s">
        <v>41</v>
      </c>
      <c r="B50" s="24" t="s">
        <v>42</v>
      </c>
      <c r="C50" s="25" t="s">
        <v>32</v>
      </c>
      <c r="E50" s="34" t="s">
        <v>32</v>
      </c>
      <c r="J50" s="3"/>
      <c r="K50" s="3"/>
    </row>
    <row r="51" spans="1:11" outlineLevel="1" x14ac:dyDescent="0.25">
      <c r="A51" s="23" t="s">
        <v>43</v>
      </c>
      <c r="B51" s="24" t="s">
        <v>44</v>
      </c>
      <c r="C51" s="31" t="s">
        <v>45</v>
      </c>
      <c r="E51" s="27" t="s">
        <v>46</v>
      </c>
      <c r="J51" s="3"/>
      <c r="K51" s="3"/>
    </row>
    <row r="52" spans="1:11" outlineLevel="1" x14ac:dyDescent="0.25">
      <c r="A52" s="23" t="s">
        <v>47</v>
      </c>
      <c r="B52" s="24" t="s">
        <v>48</v>
      </c>
      <c r="C52" s="31" t="s">
        <v>49</v>
      </c>
      <c r="E52" s="27" t="s">
        <v>49</v>
      </c>
      <c r="J52" s="3"/>
      <c r="K52" s="3"/>
    </row>
    <row r="53" spans="1:11" ht="15.75" outlineLevel="1" thickBot="1" x14ac:dyDescent="0.3">
      <c r="A53" s="42" t="s">
        <v>50</v>
      </c>
      <c r="B53" s="43" t="s">
        <v>51</v>
      </c>
      <c r="C53" s="44"/>
      <c r="E53" s="46"/>
      <c r="J53" s="3"/>
      <c r="K53" s="3"/>
    </row>
    <row r="54" spans="1:11" ht="15.75" outlineLevel="1" thickTop="1" x14ac:dyDescent="0.25"/>
    <row r="55" spans="1:11" outlineLevel="1" x14ac:dyDescent="0.25"/>
    <row r="56" spans="1:11" ht="86.25" customHeight="1" x14ac:dyDescent="0.25">
      <c r="A56" s="85" t="s">
        <v>62</v>
      </c>
      <c r="B56" s="85"/>
      <c r="C56" s="85"/>
      <c r="D56" s="85"/>
      <c r="E56" s="85"/>
      <c r="F56" s="85"/>
      <c r="G56" s="67"/>
      <c r="H56" s="67"/>
    </row>
  </sheetData>
  <sheetProtection algorithmName="SHA-512" hashValue="cka6sZloeknZRB0aIr+8Hd3YRwXTH//NK+8eT2sZVWe5y2hqqv66kDW3XVBm50HOu97bXvhsYay7KbN+T8q6/Q==" saltValue="w/m69xajSwCbxQP23Y2V7w==" spinCount="100000" sheet="1" objects="1" scenarios="1"/>
  <mergeCells count="15">
    <mergeCell ref="B25:I25"/>
    <mergeCell ref="A2:K2"/>
    <mergeCell ref="C3:G4"/>
    <mergeCell ref="I3:M4"/>
    <mergeCell ref="A5:A7"/>
    <mergeCell ref="B5:B7"/>
    <mergeCell ref="A36:A38"/>
    <mergeCell ref="B36:B38"/>
    <mergeCell ref="A56:F56"/>
    <mergeCell ref="B26:L26"/>
    <mergeCell ref="B27:K27"/>
    <mergeCell ref="B28:K28"/>
    <mergeCell ref="B29:I29"/>
    <mergeCell ref="B30:K30"/>
    <mergeCell ref="C34:E35"/>
  </mergeCells>
  <hyperlinks>
    <hyperlink ref="B24" location="Nota" display="Ver Nota Informativ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6.5703125" style="2" hidden="1" customWidth="1"/>
    <col min="5" max="5" width="14.7109375" style="2" customWidth="1"/>
    <col min="6" max="6" width="12.7109375" style="1" bestFit="1" customWidth="1"/>
    <col min="7" max="7" width="12.710937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3.7109375" style="3" hidden="1" customWidth="1"/>
    <col min="14" max="16384" width="11.42578125" style="3"/>
  </cols>
  <sheetData>
    <row r="1" spans="1:13" x14ac:dyDescent="0.25">
      <c r="B1" s="2" t="s">
        <v>75</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c r="E6" s="18">
        <v>0.1</v>
      </c>
      <c r="F6" s="16">
        <v>0.08</v>
      </c>
      <c r="G6" s="16">
        <v>1.08</v>
      </c>
      <c r="H6" s="16"/>
      <c r="I6" s="16">
        <v>0.08</v>
      </c>
      <c r="J6" s="17"/>
      <c r="K6" s="18">
        <v>0.1</v>
      </c>
      <c r="L6" s="16">
        <v>0.08</v>
      </c>
      <c r="M6" s="17"/>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3682.5001548800001</v>
      </c>
      <c r="D8" s="25">
        <v>3322.4688640000004</v>
      </c>
      <c r="E8" s="26">
        <v>3865.0001687000004</v>
      </c>
      <c r="F8" s="27">
        <v>4885.43</v>
      </c>
      <c r="G8" s="27">
        <v>4885.43</v>
      </c>
      <c r="H8" s="27">
        <v>4630</v>
      </c>
      <c r="I8" s="27">
        <v>3965.72</v>
      </c>
      <c r="J8" s="28">
        <v>3630.32</v>
      </c>
      <c r="K8" s="26">
        <v>4408.22</v>
      </c>
      <c r="L8" s="27">
        <v>4885.43</v>
      </c>
      <c r="M8" s="27">
        <v>4630</v>
      </c>
    </row>
    <row r="9" spans="1:13" x14ac:dyDescent="0.25">
      <c r="A9" s="23" t="s">
        <v>15</v>
      </c>
      <c r="B9" s="24" t="s">
        <v>16</v>
      </c>
      <c r="C9" s="29" t="s">
        <v>17</v>
      </c>
      <c r="D9" s="29" t="s">
        <v>17</v>
      </c>
      <c r="E9" s="30" t="s">
        <v>17</v>
      </c>
      <c r="F9" s="27" t="s">
        <v>17</v>
      </c>
      <c r="G9" s="27" t="s">
        <v>17</v>
      </c>
      <c r="H9" s="27" t="s">
        <v>17</v>
      </c>
      <c r="I9" s="27">
        <v>1116.4821207074697</v>
      </c>
      <c r="J9" s="28">
        <v>1213.5675225081191</v>
      </c>
      <c r="K9" s="26">
        <v>1092.21</v>
      </c>
      <c r="L9" s="27">
        <v>1614.07</v>
      </c>
      <c r="M9" s="27">
        <v>1754.4276765959401</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3862.8681906984971</v>
      </c>
      <c r="D15" s="38">
        <v>3502.8368998184974</v>
      </c>
      <c r="E15" s="39">
        <v>4045.3682045184974</v>
      </c>
      <c r="F15" s="40">
        <v>4976.8282747618268</v>
      </c>
      <c r="G15" s="40">
        <v>4976.8282747618268</v>
      </c>
      <c r="H15" s="40">
        <v>4721.3982747618265</v>
      </c>
      <c r="I15" s="40">
        <v>5268.504747895031</v>
      </c>
      <c r="J15" s="41">
        <v>5030.1901496956807</v>
      </c>
      <c r="K15" s="39">
        <v>5686.7326271875618</v>
      </c>
      <c r="L15" s="40">
        <v>6596.8328661308915</v>
      </c>
      <c r="M15" s="40">
        <v>6481.7605427268318</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3862.8681906984971</v>
      </c>
      <c r="D18" s="38">
        <v>3502.8368998184974</v>
      </c>
      <c r="E18" s="39">
        <v>4045.3682045184974</v>
      </c>
      <c r="F18" s="40">
        <v>4976.8282747618268</v>
      </c>
      <c r="G18" s="40">
        <v>4976.8282747618268</v>
      </c>
      <c r="H18" s="40">
        <v>4721.3982747618265</v>
      </c>
      <c r="I18" s="40">
        <v>5268.504747895031</v>
      </c>
      <c r="J18" s="41">
        <v>5030.1901496956807</v>
      </c>
      <c r="K18" s="39">
        <v>5686.7326271875618</v>
      </c>
      <c r="L18" s="40">
        <v>6596.8328661308915</v>
      </c>
      <c r="M18" s="40">
        <v>6481.7605427268318</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27" customHeight="1" x14ac:dyDescent="0.25">
      <c r="A29" s="59" t="s">
        <v>45</v>
      </c>
      <c r="B29" s="73" t="s">
        <v>55</v>
      </c>
      <c r="C29" s="73"/>
      <c r="D29" s="73"/>
      <c r="E29" s="73"/>
      <c r="F29" s="73"/>
      <c r="G29" s="73"/>
      <c r="H29" s="73"/>
      <c r="I29" s="73"/>
      <c r="J29" s="57"/>
      <c r="K29" s="55"/>
      <c r="L29" s="52"/>
      <c r="M29" s="52"/>
    </row>
    <row r="30" spans="1:13" ht="25.5" customHeight="1"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3" spans="1:11" ht="15.75" thickBot="1" x14ac:dyDescent="0.3"/>
    <row r="34" spans="1:11" ht="15.75" outlineLevel="1" thickTop="1" x14ac:dyDescent="0.25">
      <c r="A34" s="61"/>
      <c r="B34" s="62" t="s">
        <v>58</v>
      </c>
      <c r="C34" s="90" t="s">
        <v>3</v>
      </c>
      <c r="D34" s="91"/>
      <c r="E34" s="91"/>
      <c r="J34" s="3"/>
      <c r="K34" s="3"/>
    </row>
    <row r="35" spans="1:11" outlineLevel="1" x14ac:dyDescent="0.25">
      <c r="A35" s="8"/>
      <c r="B35" s="63" t="s">
        <v>59</v>
      </c>
      <c r="C35" s="88"/>
      <c r="D35" s="89"/>
      <c r="E35" s="89"/>
      <c r="J35" s="3"/>
      <c r="K35" s="3"/>
    </row>
    <row r="36" spans="1:11" ht="29.25" customHeight="1" outlineLevel="1" x14ac:dyDescent="0.25">
      <c r="A36" s="81" t="s">
        <v>6</v>
      </c>
      <c r="B36" s="83" t="s">
        <v>7</v>
      </c>
      <c r="C36" s="19" t="s">
        <v>60</v>
      </c>
      <c r="E36" s="21" t="s">
        <v>61</v>
      </c>
      <c r="J36" s="3"/>
      <c r="K36" s="3"/>
    </row>
    <row r="37" spans="1:11" outlineLevel="1" x14ac:dyDescent="0.25">
      <c r="A37" s="81"/>
      <c r="B37" s="83"/>
      <c r="C37" s="64"/>
      <c r="E37" s="65"/>
      <c r="J37" s="3"/>
      <c r="K37" s="3"/>
    </row>
    <row r="38" spans="1:11" outlineLevel="1" x14ac:dyDescent="0.25">
      <c r="A38" s="82"/>
      <c r="B38" s="84"/>
      <c r="C38" s="19" t="s">
        <v>12</v>
      </c>
      <c r="E38" s="21" t="s">
        <v>12</v>
      </c>
      <c r="J38" s="3"/>
      <c r="K38" s="3"/>
    </row>
    <row r="39" spans="1:11" outlineLevel="1" x14ac:dyDescent="0.25">
      <c r="A39" s="23" t="s">
        <v>13</v>
      </c>
      <c r="B39" s="24" t="s">
        <v>14</v>
      </c>
      <c r="C39" s="25">
        <v>4051.44</v>
      </c>
      <c r="E39" s="34">
        <v>4282.1899999999996</v>
      </c>
      <c r="J39" s="3"/>
      <c r="K39" s="3"/>
    </row>
    <row r="40" spans="1:11" outlineLevel="1" x14ac:dyDescent="0.25">
      <c r="A40" s="23" t="s">
        <v>15</v>
      </c>
      <c r="B40" s="24" t="s">
        <v>16</v>
      </c>
      <c r="C40" s="29" t="s">
        <v>17</v>
      </c>
      <c r="E40" s="66" t="s">
        <v>17</v>
      </c>
      <c r="J40" s="3"/>
      <c r="K40" s="3"/>
    </row>
    <row r="41" spans="1:11" outlineLevel="1" x14ac:dyDescent="0.25">
      <c r="A41" s="23" t="s">
        <v>18</v>
      </c>
      <c r="B41" s="24" t="s">
        <v>19</v>
      </c>
      <c r="C41" s="31" t="s">
        <v>20</v>
      </c>
      <c r="E41" s="27" t="s">
        <v>20</v>
      </c>
      <c r="J41" s="3"/>
      <c r="K41" s="3"/>
    </row>
    <row r="42" spans="1:11" outlineLevel="1" x14ac:dyDescent="0.25">
      <c r="A42" s="23" t="s">
        <v>21</v>
      </c>
      <c r="B42" s="24" t="s">
        <v>22</v>
      </c>
      <c r="C42" s="25">
        <v>12.647674761826684</v>
      </c>
      <c r="E42" s="34">
        <v>12.647674761826684</v>
      </c>
      <c r="J42" s="3"/>
      <c r="K42" s="3"/>
    </row>
    <row r="43" spans="1:11" outlineLevel="1" x14ac:dyDescent="0.25">
      <c r="A43" s="23" t="s">
        <v>23</v>
      </c>
      <c r="B43" s="24" t="s">
        <v>24</v>
      </c>
      <c r="C43" s="29">
        <v>88.975023056669968</v>
      </c>
      <c r="E43" s="34">
        <v>88.975023056669968</v>
      </c>
      <c r="J43" s="3"/>
      <c r="K43" s="3"/>
    </row>
    <row r="44" spans="1:11" outlineLevel="1" x14ac:dyDescent="0.25">
      <c r="A44" s="23" t="s">
        <v>25</v>
      </c>
      <c r="B44" s="24" t="s">
        <v>26</v>
      </c>
      <c r="C44" s="29">
        <v>7.2353380000000005</v>
      </c>
      <c r="E44" s="34">
        <v>7.2353380000000005</v>
      </c>
      <c r="J44" s="3"/>
      <c r="K44" s="3"/>
    </row>
    <row r="45" spans="1:11" outlineLevel="1" x14ac:dyDescent="0.25">
      <c r="A45" s="23"/>
      <c r="B45" s="24" t="s">
        <v>27</v>
      </c>
      <c r="C45" s="25"/>
      <c r="E45" s="34"/>
      <c r="J45" s="3"/>
      <c r="K45" s="3"/>
    </row>
    <row r="46" spans="1:11" outlineLevel="1" x14ac:dyDescent="0.25">
      <c r="A46" s="36" t="s">
        <v>28</v>
      </c>
      <c r="B46" s="37" t="s">
        <v>29</v>
      </c>
      <c r="C46" s="38">
        <v>4160.2980358184968</v>
      </c>
      <c r="E46" s="40">
        <v>4391.0480358184959</v>
      </c>
      <c r="J46" s="3"/>
      <c r="K46" s="3"/>
    </row>
    <row r="47" spans="1:11" outlineLevel="1" x14ac:dyDescent="0.25">
      <c r="A47" s="23" t="s">
        <v>30</v>
      </c>
      <c r="B47" s="24" t="s">
        <v>31</v>
      </c>
      <c r="C47" s="25" t="s">
        <v>32</v>
      </c>
      <c r="E47" s="34" t="s">
        <v>32</v>
      </c>
      <c r="J47" s="3"/>
      <c r="K47" s="3"/>
    </row>
    <row r="48" spans="1:11" outlineLevel="1" x14ac:dyDescent="0.25">
      <c r="A48" s="23" t="s">
        <v>35</v>
      </c>
      <c r="B48" s="24" t="s">
        <v>36</v>
      </c>
      <c r="C48" s="29" t="s">
        <v>37</v>
      </c>
      <c r="E48" s="66" t="s">
        <v>37</v>
      </c>
      <c r="J48" s="3"/>
      <c r="K48" s="3"/>
    </row>
    <row r="49" spans="1:11" outlineLevel="1" x14ac:dyDescent="0.25">
      <c r="A49" s="36" t="s">
        <v>39</v>
      </c>
      <c r="B49" s="37" t="s">
        <v>40</v>
      </c>
      <c r="C49" s="38"/>
      <c r="E49" s="40"/>
      <c r="J49" s="3"/>
      <c r="K49" s="3"/>
    </row>
    <row r="50" spans="1:11" outlineLevel="1" x14ac:dyDescent="0.25">
      <c r="A50" s="23" t="s">
        <v>41</v>
      </c>
      <c r="B50" s="24" t="s">
        <v>42</v>
      </c>
      <c r="C50" s="25" t="s">
        <v>32</v>
      </c>
      <c r="E50" s="34" t="s">
        <v>32</v>
      </c>
      <c r="J50" s="3"/>
      <c r="K50" s="3"/>
    </row>
    <row r="51" spans="1:11" outlineLevel="1" x14ac:dyDescent="0.25">
      <c r="A51" s="23" t="s">
        <v>43</v>
      </c>
      <c r="B51" s="24" t="s">
        <v>44</v>
      </c>
      <c r="C51" s="31" t="s">
        <v>45</v>
      </c>
      <c r="E51" s="27" t="s">
        <v>46</v>
      </c>
      <c r="J51" s="3"/>
      <c r="K51" s="3"/>
    </row>
    <row r="52" spans="1:11" outlineLevel="1" x14ac:dyDescent="0.25">
      <c r="A52" s="23" t="s">
        <v>47</v>
      </c>
      <c r="B52" s="24" t="s">
        <v>48</v>
      </c>
      <c r="C52" s="31" t="s">
        <v>49</v>
      </c>
      <c r="E52" s="27" t="s">
        <v>49</v>
      </c>
      <c r="J52" s="3"/>
      <c r="K52" s="3"/>
    </row>
    <row r="53" spans="1:11" ht="15.75" outlineLevel="1" thickBot="1" x14ac:dyDescent="0.3">
      <c r="A53" s="42" t="s">
        <v>50</v>
      </c>
      <c r="B53" s="43" t="s">
        <v>51</v>
      </c>
      <c r="C53" s="44"/>
      <c r="E53" s="46"/>
      <c r="J53" s="3"/>
      <c r="K53" s="3"/>
    </row>
    <row r="54" spans="1:11" ht="15.75" outlineLevel="1" thickTop="1" x14ac:dyDescent="0.25"/>
    <row r="55" spans="1:11" outlineLevel="1" x14ac:dyDescent="0.25"/>
    <row r="56" spans="1:11" ht="86.25" customHeight="1" x14ac:dyDescent="0.25">
      <c r="A56" s="85" t="s">
        <v>62</v>
      </c>
      <c r="B56" s="85"/>
      <c r="C56" s="85"/>
      <c r="D56" s="85"/>
      <c r="E56" s="85"/>
      <c r="F56" s="85"/>
      <c r="G56" s="67"/>
      <c r="H56" s="67"/>
    </row>
  </sheetData>
  <sheetProtection algorithmName="SHA-512" hashValue="46dxpMmhm1LA5c9XM49F53ERlIWBCubhQHT69gpsnRRXEKySaA6I6eEkSMQzbZK0FCE0FVLJnF8KiN2nNeF30w==" saltValue="vec7js8rN1a7E267fXGt4Q==" spinCount="100000" sheet="1" objects="1" scenarios="1"/>
  <mergeCells count="15">
    <mergeCell ref="A36:A38"/>
    <mergeCell ref="B36:B38"/>
    <mergeCell ref="A56:F56"/>
    <mergeCell ref="B26:L26"/>
    <mergeCell ref="B27:K27"/>
    <mergeCell ref="B28:K28"/>
    <mergeCell ref="B29:I29"/>
    <mergeCell ref="B30:K30"/>
    <mergeCell ref="C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activeCell="B11" sqref="B11"/>
    </sheetView>
  </sheetViews>
  <sheetFormatPr baseColWidth="10" defaultRowHeight="15" outlineLevelRow="1" x14ac:dyDescent="0.25"/>
  <cols>
    <col min="1" max="1" width="8" style="1" customWidth="1"/>
    <col min="2" max="2" width="63.28515625" style="2" customWidth="1"/>
    <col min="3" max="3" width="16.5703125" style="2" bestFit="1" customWidth="1"/>
    <col min="4" max="4" width="16.5703125" style="2" hidden="1" customWidth="1"/>
    <col min="5" max="5" width="14.7109375" style="2" customWidth="1"/>
    <col min="6" max="6" width="12.7109375" style="1" bestFit="1" customWidth="1"/>
    <col min="7" max="7" width="12.710937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3.7109375" style="3" hidden="1" customWidth="1"/>
    <col min="14" max="16384" width="11.42578125" style="3"/>
  </cols>
  <sheetData>
    <row r="1" spans="1:13" x14ac:dyDescent="0.25">
      <c r="B1" s="2" t="str">
        <f>+[3]AMAZONAS!B1</f>
        <v>Vigencia: 28 de agosto; 00:00horas</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tr">
        <f>+C5</f>
        <v>Gasolina Corriente</v>
      </c>
      <c r="J5" s="14" t="str">
        <f>+D5</f>
        <v>Gasolina Corriente</v>
      </c>
      <c r="K5" s="12" t="str">
        <f>+E5</f>
        <v>B10</v>
      </c>
      <c r="L5" s="13" t="str">
        <f>+F5</f>
        <v>Gasolina Extra</v>
      </c>
      <c r="M5" s="13" t="s">
        <v>10</v>
      </c>
    </row>
    <row r="6" spans="1:13" s="15" customFormat="1" x14ac:dyDescent="0.25">
      <c r="A6" s="81"/>
      <c r="B6" s="83"/>
      <c r="C6" s="16">
        <v>0.08</v>
      </c>
      <c r="D6" s="17"/>
      <c r="E6" s="18">
        <v>0.1</v>
      </c>
      <c r="F6" s="16">
        <v>0.08</v>
      </c>
      <c r="G6" s="16">
        <v>1.08</v>
      </c>
      <c r="H6" s="16"/>
      <c r="I6" s="16">
        <v>0.08</v>
      </c>
      <c r="J6" s="17"/>
      <c r="K6" s="18">
        <v>0.1</v>
      </c>
      <c r="L6" s="16">
        <v>0.08</v>
      </c>
      <c r="M6" s="17"/>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f>+'[3]NARIÑO-PUTUMAYO - BASE'!C6</f>
        <v>3774.9990323200004</v>
      </c>
      <c r="D8" s="25">
        <f>'[3]OTROS DPTOS - BASE'!C2</f>
        <v>3422.1432960000002</v>
      </c>
      <c r="E8" s="26">
        <f>'[3]NARIÑO-PUTUMAYO - BASE'!H6</f>
        <v>3988.2458879000001</v>
      </c>
      <c r="F8" s="27">
        <f>+'[3]EXTRA OXIGENADA'!D7</f>
        <v>4886.2299999999996</v>
      </c>
      <c r="G8" s="27">
        <f>+'[3]EXTRA OXIGENADA'!D7</f>
        <v>4886.2299999999996</v>
      </c>
      <c r="H8" s="27">
        <f>'[3]EXTRA OXIGENADA'!C7</f>
        <v>4630</v>
      </c>
      <c r="I8" s="27">
        <f>+'[3]CORRIENTE OXIGENADA'!D10</f>
        <v>4066.7200000000003</v>
      </c>
      <c r="J8" s="28">
        <f>'[3]CORRIENTE OXIGENADA'!C7</f>
        <v>3739.23</v>
      </c>
      <c r="K8" s="26">
        <f>+[3]BIODIESEL!H10</f>
        <v>4546.68</v>
      </c>
      <c r="L8" s="27">
        <f>+F8</f>
        <v>4886.2299999999996</v>
      </c>
      <c r="M8" s="27">
        <f>H8</f>
        <v>4630</v>
      </c>
    </row>
    <row r="9" spans="1:13" x14ac:dyDescent="0.25">
      <c r="A9" s="23" t="s">
        <v>15</v>
      </c>
      <c r="B9" s="24" t="s">
        <v>16</v>
      </c>
      <c r="C9" s="29" t="s">
        <v>17</v>
      </c>
      <c r="D9" s="29" t="s">
        <v>17</v>
      </c>
      <c r="E9" s="30" t="s">
        <v>17</v>
      </c>
      <c r="F9" s="27" t="s">
        <v>17</v>
      </c>
      <c r="G9" s="27" t="s">
        <v>17</v>
      </c>
      <c r="H9" s="27" t="s">
        <v>17</v>
      </c>
      <c r="I9" s="27">
        <f>+'[3]CORRIENTE OXIGENADA'!D11</f>
        <v>1116.4821207074697</v>
      </c>
      <c r="J9" s="28">
        <f>'[3]CORRIENTE OXIGENADA'!C11</f>
        <v>1213.5675225081191</v>
      </c>
      <c r="K9" s="26">
        <f>+[3]BIODIESEL!H11</f>
        <v>1092.21</v>
      </c>
      <c r="L9" s="27">
        <f>+'[3]EXTRA OXIGENADA'!D11</f>
        <v>1614.07</v>
      </c>
      <c r="M9" s="27">
        <f>'[3]EXTRA OXIGENADA'!C11</f>
        <v>1754.4276765959401</v>
      </c>
    </row>
    <row r="10" spans="1:13" x14ac:dyDescent="0.25">
      <c r="A10" s="23" t="s">
        <v>18</v>
      </c>
      <c r="B10" s="24" t="s">
        <v>19</v>
      </c>
      <c r="C10" s="31" t="str">
        <f>+A31</f>
        <v>**</v>
      </c>
      <c r="D10" s="31" t="str">
        <f>+C10</f>
        <v>**</v>
      </c>
      <c r="E10" s="32" t="str">
        <f>+C10</f>
        <v>**</v>
      </c>
      <c r="F10" s="27" t="str">
        <f>+C10</f>
        <v>**</v>
      </c>
      <c r="G10" s="27" t="str">
        <f t="shared" ref="G10:H10" si="0">+D10</f>
        <v>**</v>
      </c>
      <c r="H10" s="27" t="str">
        <f t="shared" si="0"/>
        <v>**</v>
      </c>
      <c r="I10" s="27" t="str">
        <f>+C10</f>
        <v>**</v>
      </c>
      <c r="J10" s="33" t="str">
        <f>+I10</f>
        <v>**</v>
      </c>
      <c r="K10" s="32" t="str">
        <f>+E10</f>
        <v>**</v>
      </c>
      <c r="L10" s="27" t="str">
        <f>+C10</f>
        <v>**</v>
      </c>
      <c r="M10" s="27" t="str">
        <f>+D10</f>
        <v>**</v>
      </c>
    </row>
    <row r="11" spans="1:13" x14ac:dyDescent="0.25">
      <c r="A11" s="23" t="s">
        <v>21</v>
      </c>
      <c r="B11" s="24" t="s">
        <v>22</v>
      </c>
      <c r="C11" s="25">
        <f>+[3]Rubros!K18</f>
        <v>12.647674761826684</v>
      </c>
      <c r="D11" s="25">
        <f>+[3]Rubros!K18</f>
        <v>12.647674761826684</v>
      </c>
      <c r="E11" s="26">
        <f>+C11</f>
        <v>12.647674761826684</v>
      </c>
      <c r="F11" s="34">
        <f>+E11</f>
        <v>12.647674761826684</v>
      </c>
      <c r="G11" s="34">
        <f t="shared" ref="G11:H11" si="1">+F11</f>
        <v>12.647674761826684</v>
      </c>
      <c r="H11" s="34">
        <f t="shared" si="1"/>
        <v>12.647674761826684</v>
      </c>
      <c r="I11" s="34">
        <f>+[3]Rubros!L18</f>
        <v>18.582266130890762</v>
      </c>
      <c r="J11" s="28">
        <f>+[3]Rubros!L18</f>
        <v>18.582266130890762</v>
      </c>
      <c r="K11" s="26">
        <f>+I11</f>
        <v>18.582266130890762</v>
      </c>
      <c r="L11" s="34">
        <f>+K11</f>
        <v>18.582266130890762</v>
      </c>
      <c r="M11" s="34">
        <f>+L11</f>
        <v>18.582266130890762</v>
      </c>
    </row>
    <row r="12" spans="1:13" x14ac:dyDescent="0.25">
      <c r="A12" s="23" t="s">
        <v>23</v>
      </c>
      <c r="B12" s="24" t="s">
        <v>24</v>
      </c>
      <c r="C12" s="29">
        <f>+[3]Rubros!K54</f>
        <v>88.975023056669968</v>
      </c>
      <c r="D12" s="29">
        <f>+C12</f>
        <v>88.975023056669968</v>
      </c>
      <c r="E12" s="26">
        <f>+C12</f>
        <v>88.975023056669968</v>
      </c>
      <c r="F12" s="27" t="s">
        <v>17</v>
      </c>
      <c r="G12" s="27" t="s">
        <v>17</v>
      </c>
      <c r="H12" s="27" t="s">
        <v>17</v>
      </c>
      <c r="I12" s="27">
        <f>+[3]Rubros!L54</f>
        <v>88.975023056669968</v>
      </c>
      <c r="J12" s="35">
        <f>+I12</f>
        <v>88.975023056669968</v>
      </c>
      <c r="K12" s="26">
        <f>+I12</f>
        <v>88.975023056669968</v>
      </c>
      <c r="L12" s="27" t="s">
        <v>17</v>
      </c>
      <c r="M12" s="27" t="s">
        <v>17</v>
      </c>
    </row>
    <row r="13" spans="1:13" x14ac:dyDescent="0.25">
      <c r="A13" s="23" t="s">
        <v>25</v>
      </c>
      <c r="B13" s="24" t="s">
        <v>26</v>
      </c>
      <c r="C13" s="29">
        <f>+[3]Rubros!Q40</f>
        <v>7.2353380000000005</v>
      </c>
      <c r="D13" s="29">
        <f>+C13</f>
        <v>7.2353380000000005</v>
      </c>
      <c r="E13" s="26">
        <f>+[3]Rubros!R40</f>
        <v>7.2353380000000005</v>
      </c>
      <c r="F13" s="27">
        <f>+'[3]EXTRA OXIGENADA'!D8</f>
        <v>7.2405999999999997</v>
      </c>
      <c r="G13" s="27">
        <f>+'[3]EXTRA OXIGENADA'!E8</f>
        <v>7.2405999999999997</v>
      </c>
      <c r="H13" s="27">
        <f>+'[3]EXTRA OXIGENADA'!D8</f>
        <v>7.2405999999999997</v>
      </c>
      <c r="I13" s="27">
        <f>+C13</f>
        <v>7.2353380000000005</v>
      </c>
      <c r="J13" s="35">
        <f>+D13</f>
        <v>7.2353380000000005</v>
      </c>
      <c r="K13" s="26">
        <f t="shared" ref="K13:K14" si="2">+E13</f>
        <v>7.2353380000000005</v>
      </c>
      <c r="L13" s="27">
        <f>+F13</f>
        <v>7.2405999999999997</v>
      </c>
      <c r="M13" s="27">
        <f>+G13</f>
        <v>7.2405999999999997</v>
      </c>
    </row>
    <row r="14" spans="1:13" x14ac:dyDescent="0.25">
      <c r="A14" s="23"/>
      <c r="B14" s="24" t="s">
        <v>27</v>
      </c>
      <c r="C14" s="25">
        <f>+G14</f>
        <v>71.510000000000005</v>
      </c>
      <c r="D14" s="25">
        <f>+C14</f>
        <v>71.510000000000005</v>
      </c>
      <c r="E14" s="26">
        <f>+D14</f>
        <v>71.510000000000005</v>
      </c>
      <c r="F14" s="34">
        <f>+'[3]COMBUSTIBLES '!B10</f>
        <v>71.510000000000005</v>
      </c>
      <c r="G14" s="34">
        <f>+'[3]COMBUSTIBLES '!C10</f>
        <v>71.510000000000005</v>
      </c>
      <c r="H14" s="34">
        <f>+'[3]COMBUSTIBLES '!D10</f>
        <v>71.510000000000005</v>
      </c>
      <c r="I14" s="34">
        <f>+C14</f>
        <v>71.510000000000005</v>
      </c>
      <c r="J14" s="28">
        <f>+D14</f>
        <v>71.510000000000005</v>
      </c>
      <c r="K14" s="26">
        <f t="shared" si="2"/>
        <v>71.510000000000005</v>
      </c>
      <c r="L14" s="34">
        <f>+F14</f>
        <v>71.510000000000005</v>
      </c>
      <c r="M14" s="34">
        <f>+G14</f>
        <v>71.510000000000005</v>
      </c>
    </row>
    <row r="15" spans="1:13" x14ac:dyDescent="0.25">
      <c r="A15" s="36" t="s">
        <v>28</v>
      </c>
      <c r="B15" s="37" t="s">
        <v>29</v>
      </c>
      <c r="C15" s="38">
        <f t="shared" ref="C15:L15" si="3">SUM(C8:C14)</f>
        <v>3955.3670681384974</v>
      </c>
      <c r="D15" s="38">
        <f t="shared" si="3"/>
        <v>3602.5113318184972</v>
      </c>
      <c r="E15" s="39">
        <f t="shared" si="3"/>
        <v>4168.6139237184971</v>
      </c>
      <c r="F15" s="40">
        <f t="shared" si="3"/>
        <v>4977.6282747618261</v>
      </c>
      <c r="G15" s="40">
        <f t="shared" si="3"/>
        <v>4977.6282747618261</v>
      </c>
      <c r="H15" s="40">
        <f t="shared" si="3"/>
        <v>4721.3982747618265</v>
      </c>
      <c r="I15" s="40">
        <f t="shared" si="3"/>
        <v>5369.5047478950319</v>
      </c>
      <c r="J15" s="41">
        <f t="shared" si="3"/>
        <v>5139.1001496956806</v>
      </c>
      <c r="K15" s="39">
        <f t="shared" si="3"/>
        <v>5825.1926271875618</v>
      </c>
      <c r="L15" s="40">
        <f t="shared" si="3"/>
        <v>6597.6328661308908</v>
      </c>
      <c r="M15" s="40">
        <f>SUM(M8:M14)</f>
        <v>6481.7605427268318</v>
      </c>
    </row>
    <row r="16" spans="1:13" x14ac:dyDescent="0.25">
      <c r="A16" s="23" t="s">
        <v>30</v>
      </c>
      <c r="B16" s="24" t="s">
        <v>31</v>
      </c>
      <c r="C16" s="25" t="str">
        <f>+A26</f>
        <v>*</v>
      </c>
      <c r="D16" s="25" t="str">
        <f>+C16</f>
        <v>*</v>
      </c>
      <c r="E16" s="26" t="str">
        <f>+C16</f>
        <v>*</v>
      </c>
      <c r="F16" s="34" t="str">
        <f>+A27</f>
        <v>***</v>
      </c>
      <c r="G16" s="34" t="str">
        <f>+H16</f>
        <v>***</v>
      </c>
      <c r="H16" s="34" t="str">
        <f>+F16</f>
        <v>***</v>
      </c>
      <c r="I16" s="34" t="str">
        <f>+C16</f>
        <v>*</v>
      </c>
      <c r="J16" s="28" t="str">
        <f>+I16</f>
        <v>*</v>
      </c>
      <c r="K16" s="26" t="str">
        <f>+E16</f>
        <v>*</v>
      </c>
      <c r="L16" s="34" t="str">
        <f>+F16</f>
        <v>***</v>
      </c>
      <c r="M16" s="34" t="str">
        <f>+L16</f>
        <v>***</v>
      </c>
    </row>
    <row r="17" spans="1:13" x14ac:dyDescent="0.25">
      <c r="A17" s="23" t="s">
        <v>35</v>
      </c>
      <c r="B17" s="24" t="s">
        <v>36</v>
      </c>
      <c r="C17" s="25" t="str">
        <f>+A28</f>
        <v>****</v>
      </c>
      <c r="D17" s="25" t="str">
        <f>+C17</f>
        <v>****</v>
      </c>
      <c r="E17" s="26" t="str">
        <f>+A28</f>
        <v>****</v>
      </c>
      <c r="F17" s="34" t="str">
        <f>+A28</f>
        <v>****</v>
      </c>
      <c r="G17" s="34" t="str">
        <f>+H17</f>
        <v>****</v>
      </c>
      <c r="H17" s="34" t="str">
        <f>+F17</f>
        <v>****</v>
      </c>
      <c r="I17" s="34" t="str">
        <f>+A28</f>
        <v>****</v>
      </c>
      <c r="J17" s="28" t="str">
        <f>+I17</f>
        <v>****</v>
      </c>
      <c r="K17" s="26" t="str">
        <f>+A28</f>
        <v>****</v>
      </c>
      <c r="L17" s="34" t="str">
        <f>+F17</f>
        <v>****</v>
      </c>
      <c r="M17" s="34" t="str">
        <f>+L17</f>
        <v>****</v>
      </c>
    </row>
    <row r="18" spans="1:13" x14ac:dyDescent="0.25">
      <c r="A18" s="36" t="s">
        <v>39</v>
      </c>
      <c r="B18" s="37" t="s">
        <v>40</v>
      </c>
      <c r="C18" s="38">
        <f t="shared" ref="C18:L18" si="4">SUM(C15:C17)</f>
        <v>3955.3670681384974</v>
      </c>
      <c r="D18" s="38">
        <f t="shared" si="4"/>
        <v>3602.5113318184972</v>
      </c>
      <c r="E18" s="39">
        <f t="shared" si="4"/>
        <v>4168.6139237184971</v>
      </c>
      <c r="F18" s="40">
        <f t="shared" si="4"/>
        <v>4977.6282747618261</v>
      </c>
      <c r="G18" s="40">
        <f t="shared" si="4"/>
        <v>4977.6282747618261</v>
      </c>
      <c r="H18" s="40">
        <f t="shared" si="4"/>
        <v>4721.3982747618265</v>
      </c>
      <c r="I18" s="40">
        <f t="shared" si="4"/>
        <v>5369.5047478950319</v>
      </c>
      <c r="J18" s="41">
        <f t="shared" si="4"/>
        <v>5139.1001496956806</v>
      </c>
      <c r="K18" s="39">
        <f t="shared" si="4"/>
        <v>5825.1926271875618</v>
      </c>
      <c r="L18" s="40">
        <f t="shared" si="4"/>
        <v>6597.6328661308908</v>
      </c>
      <c r="M18" s="40">
        <f t="shared" ref="M18" si="5">SUM(M15:M17)</f>
        <v>6481.7605427268318</v>
      </c>
    </row>
    <row r="19" spans="1:13" x14ac:dyDescent="0.25">
      <c r="A19" s="23" t="s">
        <v>41</v>
      </c>
      <c r="B19" s="24" t="s">
        <v>42</v>
      </c>
      <c r="C19" s="25" t="str">
        <f t="shared" ref="C19:M19" si="6">+C16</f>
        <v>*</v>
      </c>
      <c r="D19" s="25" t="str">
        <f>+C19</f>
        <v>*</v>
      </c>
      <c r="E19" s="26" t="str">
        <f t="shared" si="6"/>
        <v>*</v>
      </c>
      <c r="F19" s="34" t="str">
        <f t="shared" si="6"/>
        <v>***</v>
      </c>
      <c r="G19" s="34" t="str">
        <f t="shared" si="6"/>
        <v>***</v>
      </c>
      <c r="H19" s="34" t="str">
        <f t="shared" si="6"/>
        <v>***</v>
      </c>
      <c r="I19" s="34" t="str">
        <f t="shared" si="6"/>
        <v>*</v>
      </c>
      <c r="J19" s="28" t="str">
        <f>+I19</f>
        <v>*</v>
      </c>
      <c r="K19" s="26" t="str">
        <f t="shared" si="6"/>
        <v>*</v>
      </c>
      <c r="L19" s="34" t="str">
        <f t="shared" si="6"/>
        <v>***</v>
      </c>
      <c r="M19" s="34" t="str">
        <f t="shared" si="6"/>
        <v>***</v>
      </c>
    </row>
    <row r="20" spans="1:13" x14ac:dyDescent="0.25">
      <c r="A20" s="23" t="s">
        <v>43</v>
      </c>
      <c r="B20" s="24" t="s">
        <v>44</v>
      </c>
      <c r="C20" s="31" t="str">
        <f>+A29</f>
        <v>*****</v>
      </c>
      <c r="D20" s="31" t="str">
        <f>+C20</f>
        <v>*****</v>
      </c>
      <c r="E20" s="32" t="s">
        <v>46</v>
      </c>
      <c r="F20" s="34" t="str">
        <f>+C20</f>
        <v>*****</v>
      </c>
      <c r="G20" s="34" t="str">
        <f t="shared" ref="G20:H21" si="7">+D20</f>
        <v>*****</v>
      </c>
      <c r="H20" s="34" t="str">
        <f>+F20</f>
        <v>*****</v>
      </c>
      <c r="I20" s="34" t="str">
        <f>+C20</f>
        <v>*****</v>
      </c>
      <c r="J20" s="33" t="str">
        <f>+I20</f>
        <v>*****</v>
      </c>
      <c r="K20" s="32" t="s">
        <v>46</v>
      </c>
      <c r="L20" s="34" t="str">
        <f>+F20</f>
        <v>*****</v>
      </c>
      <c r="M20" s="34" t="str">
        <f>+G20</f>
        <v>*****</v>
      </c>
    </row>
    <row r="21" spans="1:13" x14ac:dyDescent="0.25">
      <c r="A21" s="23" t="s">
        <v>47</v>
      </c>
      <c r="B21" s="24" t="s">
        <v>48</v>
      </c>
      <c r="C21" s="31" t="str">
        <f>+A30</f>
        <v>******</v>
      </c>
      <c r="D21" s="31" t="str">
        <f>+C21</f>
        <v>******</v>
      </c>
      <c r="E21" s="32" t="str">
        <f>+C21</f>
        <v>******</v>
      </c>
      <c r="F21" s="27" t="str">
        <f>+C21</f>
        <v>******</v>
      </c>
      <c r="G21" s="27" t="str">
        <f t="shared" si="7"/>
        <v>******</v>
      </c>
      <c r="H21" s="27" t="str">
        <f t="shared" si="7"/>
        <v>******</v>
      </c>
      <c r="I21" s="27" t="str">
        <f>+C21</f>
        <v>******</v>
      </c>
      <c r="J21" s="33" t="str">
        <f>+I21</f>
        <v>******</v>
      </c>
      <c r="K21" s="32" t="str">
        <f>+C21</f>
        <v>******</v>
      </c>
      <c r="L21" s="27" t="str">
        <f>+C21</f>
        <v>******</v>
      </c>
      <c r="M21" s="27" t="str">
        <f>+D21</f>
        <v>******</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27" customHeight="1" x14ac:dyDescent="0.25">
      <c r="A29" s="59" t="s">
        <v>45</v>
      </c>
      <c r="B29" s="73" t="s">
        <v>55</v>
      </c>
      <c r="C29" s="73"/>
      <c r="D29" s="73"/>
      <c r="E29" s="73"/>
      <c r="F29" s="73"/>
      <c r="G29" s="73"/>
      <c r="H29" s="73"/>
      <c r="I29" s="73"/>
      <c r="J29" s="57"/>
      <c r="K29" s="55"/>
      <c r="L29" s="52"/>
      <c r="M29" s="52"/>
    </row>
    <row r="30" spans="1:13" ht="25.5" customHeight="1"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3" spans="1:11" ht="15.75" thickBot="1" x14ac:dyDescent="0.3"/>
    <row r="34" spans="1:11" ht="15.75" outlineLevel="1" thickTop="1" x14ac:dyDescent="0.25">
      <c r="A34" s="61"/>
      <c r="B34" s="62" t="s">
        <v>58</v>
      </c>
      <c r="C34" s="90" t="s">
        <v>3</v>
      </c>
      <c r="D34" s="91"/>
      <c r="E34" s="91"/>
      <c r="J34" s="3"/>
      <c r="K34" s="3"/>
    </row>
    <row r="35" spans="1:11" outlineLevel="1" x14ac:dyDescent="0.25">
      <c r="A35" s="8"/>
      <c r="B35" s="63" t="s">
        <v>59</v>
      </c>
      <c r="C35" s="88"/>
      <c r="D35" s="89"/>
      <c r="E35" s="89"/>
      <c r="J35" s="3"/>
      <c r="K35" s="3"/>
    </row>
    <row r="36" spans="1:11" ht="29.25" customHeight="1" outlineLevel="1" x14ac:dyDescent="0.25">
      <c r="A36" s="81" t="s">
        <v>6</v>
      </c>
      <c r="B36" s="83" t="s">
        <v>7</v>
      </c>
      <c r="C36" s="19" t="s">
        <v>60</v>
      </c>
      <c r="E36" s="21" t="s">
        <v>61</v>
      </c>
      <c r="J36" s="3"/>
      <c r="K36" s="3"/>
    </row>
    <row r="37" spans="1:11" outlineLevel="1" x14ac:dyDescent="0.25">
      <c r="A37" s="81"/>
      <c r="B37" s="83"/>
      <c r="C37" s="64"/>
      <c r="E37" s="65"/>
      <c r="J37" s="3"/>
      <c r="K37" s="3"/>
    </row>
    <row r="38" spans="1:11" outlineLevel="1" x14ac:dyDescent="0.25">
      <c r="A38" s="82"/>
      <c r="B38" s="84"/>
      <c r="C38" s="19" t="s">
        <v>12</v>
      </c>
      <c r="E38" s="21" t="s">
        <v>12</v>
      </c>
      <c r="J38" s="3"/>
      <c r="K38" s="3"/>
    </row>
    <row r="39" spans="1:11" outlineLevel="1" x14ac:dyDescent="0.25">
      <c r="A39" s="23" t="s">
        <v>13</v>
      </c>
      <c r="B39" s="24" t="s">
        <v>14</v>
      </c>
      <c r="C39" s="25">
        <v>4051.44</v>
      </c>
      <c r="E39" s="34">
        <v>4282.1899999999996</v>
      </c>
      <c r="J39" s="3"/>
      <c r="K39" s="3"/>
    </row>
    <row r="40" spans="1:11" outlineLevel="1" x14ac:dyDescent="0.25">
      <c r="A40" s="23" t="s">
        <v>15</v>
      </c>
      <c r="B40" s="24" t="s">
        <v>16</v>
      </c>
      <c r="C40" s="29" t="s">
        <v>17</v>
      </c>
      <c r="E40" s="66" t="s">
        <v>17</v>
      </c>
      <c r="J40" s="3"/>
      <c r="K40" s="3"/>
    </row>
    <row r="41" spans="1:11" outlineLevel="1" x14ac:dyDescent="0.25">
      <c r="A41" s="23" t="s">
        <v>18</v>
      </c>
      <c r="B41" s="24" t="s">
        <v>19</v>
      </c>
      <c r="C41" s="31" t="s">
        <v>20</v>
      </c>
      <c r="E41" s="27" t="s">
        <v>20</v>
      </c>
      <c r="J41" s="3"/>
      <c r="K41" s="3"/>
    </row>
    <row r="42" spans="1:11" outlineLevel="1" x14ac:dyDescent="0.25">
      <c r="A42" s="23" t="s">
        <v>21</v>
      </c>
      <c r="B42" s="24" t="s">
        <v>22</v>
      </c>
      <c r="C42" s="25">
        <f>C11</f>
        <v>12.647674761826684</v>
      </c>
      <c r="E42" s="34">
        <f>C42</f>
        <v>12.647674761826684</v>
      </c>
      <c r="J42" s="3"/>
      <c r="K42" s="3"/>
    </row>
    <row r="43" spans="1:11" outlineLevel="1" x14ac:dyDescent="0.25">
      <c r="A43" s="23" t="s">
        <v>23</v>
      </c>
      <c r="B43" s="24" t="s">
        <v>24</v>
      </c>
      <c r="C43" s="29">
        <f>C12</f>
        <v>88.975023056669968</v>
      </c>
      <c r="E43" s="34">
        <f>C43</f>
        <v>88.975023056669968</v>
      </c>
      <c r="J43" s="3"/>
      <c r="K43" s="3"/>
    </row>
    <row r="44" spans="1:11" outlineLevel="1" x14ac:dyDescent="0.25">
      <c r="A44" s="23" t="s">
        <v>25</v>
      </c>
      <c r="B44" s="24" t="s">
        <v>26</v>
      </c>
      <c r="C44" s="29">
        <f>C13</f>
        <v>7.2353380000000005</v>
      </c>
      <c r="E44" s="34">
        <f>C44</f>
        <v>7.2353380000000005</v>
      </c>
      <c r="J44" s="3"/>
      <c r="K44" s="3"/>
    </row>
    <row r="45" spans="1:11" outlineLevel="1" x14ac:dyDescent="0.25">
      <c r="A45" s="23"/>
      <c r="B45" s="24" t="s">
        <v>27</v>
      </c>
      <c r="C45" s="25"/>
      <c r="E45" s="34"/>
      <c r="J45" s="3"/>
      <c r="K45" s="3"/>
    </row>
    <row r="46" spans="1:11" outlineLevel="1" x14ac:dyDescent="0.25">
      <c r="A46" s="36" t="s">
        <v>28</v>
      </c>
      <c r="B46" s="37" t="s">
        <v>29</v>
      </c>
      <c r="C46" s="38">
        <f>+SUM(C42:C45)+C39</f>
        <v>4160.2980358184968</v>
      </c>
      <c r="E46" s="40">
        <f>+SUM(E42:E45)+E39</f>
        <v>4391.0480358184959</v>
      </c>
      <c r="J46" s="3"/>
      <c r="K46" s="3"/>
    </row>
    <row r="47" spans="1:11" outlineLevel="1" x14ac:dyDescent="0.25">
      <c r="A47" s="23" t="s">
        <v>30</v>
      </c>
      <c r="B47" s="24" t="s">
        <v>31</v>
      </c>
      <c r="C47" s="25" t="s">
        <v>32</v>
      </c>
      <c r="E47" s="34" t="s">
        <v>32</v>
      </c>
      <c r="J47" s="3"/>
      <c r="K47" s="3"/>
    </row>
    <row r="48" spans="1:11" outlineLevel="1" x14ac:dyDescent="0.25">
      <c r="A48" s="23" t="s">
        <v>35</v>
      </c>
      <c r="B48" s="24" t="s">
        <v>36</v>
      </c>
      <c r="C48" s="29" t="s">
        <v>37</v>
      </c>
      <c r="E48" s="66" t="s">
        <v>37</v>
      </c>
      <c r="J48" s="3"/>
      <c r="K48" s="3"/>
    </row>
    <row r="49" spans="1:11" outlineLevel="1" x14ac:dyDescent="0.25">
      <c r="A49" s="36" t="s">
        <v>39</v>
      </c>
      <c r="B49" s="37" t="s">
        <v>40</v>
      </c>
      <c r="C49" s="38"/>
      <c r="E49" s="40"/>
      <c r="J49" s="3"/>
      <c r="K49" s="3"/>
    </row>
    <row r="50" spans="1:11" outlineLevel="1" x14ac:dyDescent="0.25">
      <c r="A50" s="23" t="s">
        <v>41</v>
      </c>
      <c r="B50" s="24" t="s">
        <v>42</v>
      </c>
      <c r="C50" s="25" t="s">
        <v>32</v>
      </c>
      <c r="E50" s="34" t="s">
        <v>32</v>
      </c>
      <c r="J50" s="3"/>
      <c r="K50" s="3"/>
    </row>
    <row r="51" spans="1:11" outlineLevel="1" x14ac:dyDescent="0.25">
      <c r="A51" s="23" t="s">
        <v>43</v>
      </c>
      <c r="B51" s="24" t="s">
        <v>44</v>
      </c>
      <c r="C51" s="31" t="s">
        <v>45</v>
      </c>
      <c r="E51" s="27" t="s">
        <v>46</v>
      </c>
      <c r="J51" s="3"/>
      <c r="K51" s="3"/>
    </row>
    <row r="52" spans="1:11" outlineLevel="1" x14ac:dyDescent="0.25">
      <c r="A52" s="23" t="s">
        <v>47</v>
      </c>
      <c r="B52" s="24" t="s">
        <v>48</v>
      </c>
      <c r="C52" s="31" t="s">
        <v>49</v>
      </c>
      <c r="E52" s="27" t="s">
        <v>49</v>
      </c>
      <c r="J52" s="3"/>
      <c r="K52" s="3"/>
    </row>
    <row r="53" spans="1:11" ht="15.75" outlineLevel="1" thickBot="1" x14ac:dyDescent="0.3">
      <c r="A53" s="42" t="s">
        <v>50</v>
      </c>
      <c r="B53" s="43" t="s">
        <v>51</v>
      </c>
      <c r="C53" s="44"/>
      <c r="E53" s="46"/>
      <c r="J53" s="3"/>
      <c r="K53" s="3"/>
    </row>
    <row r="54" spans="1:11" ht="15.75" outlineLevel="1" thickTop="1" x14ac:dyDescent="0.25"/>
    <row r="55" spans="1:11" outlineLevel="1" x14ac:dyDescent="0.25"/>
    <row r="56" spans="1:11" ht="86.25" customHeight="1" x14ac:dyDescent="0.25">
      <c r="A56" s="85" t="s">
        <v>62</v>
      </c>
      <c r="B56" s="85"/>
      <c r="C56" s="85"/>
      <c r="D56" s="85"/>
      <c r="E56" s="85"/>
      <c r="F56" s="85"/>
      <c r="G56" s="67"/>
      <c r="H56" s="67"/>
    </row>
  </sheetData>
  <sheetProtection algorithmName="SHA-512" hashValue="PRrgFCMXSEPaCDVbYjNY+fObTGYt4xftT7XF0jkd03TDqV0EbCcOo1D7q/94xfMFJ7eabVU2hUpb9Wpnz4HDzA==" saltValue="7HMpCc39GleBBtg3DpawUw==" spinCount="100000" sheet="1" objects="1" scenarios="1"/>
  <mergeCells count="15">
    <mergeCell ref="B25:I25"/>
    <mergeCell ref="A2:K2"/>
    <mergeCell ref="C3:G4"/>
    <mergeCell ref="I3:M4"/>
    <mergeCell ref="A5:A7"/>
    <mergeCell ref="B5:B7"/>
    <mergeCell ref="A36:A38"/>
    <mergeCell ref="B36:B38"/>
    <mergeCell ref="A56:F56"/>
    <mergeCell ref="B26:L26"/>
    <mergeCell ref="B27:K27"/>
    <mergeCell ref="B28:K28"/>
    <mergeCell ref="B29:I29"/>
    <mergeCell ref="B30:K30"/>
    <mergeCell ref="C34:E35"/>
  </mergeCells>
  <hyperlinks>
    <hyperlink ref="B24" location="Nota" display="Ver Nota Informativ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6.5703125" style="2" hidden="1" customWidth="1"/>
    <col min="5" max="5" width="14.7109375" style="2" customWidth="1"/>
    <col min="6" max="6" width="12.7109375" style="1" bestFit="1" customWidth="1"/>
    <col min="7" max="7" width="12.710937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3.7109375" style="3" hidden="1" customWidth="1"/>
    <col min="14" max="16384" width="11.42578125" style="3"/>
  </cols>
  <sheetData>
    <row r="1" spans="1:13" x14ac:dyDescent="0.25">
      <c r="B1" s="2" t="s">
        <v>76</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c r="E6" s="18">
        <v>0.1</v>
      </c>
      <c r="F6" s="16">
        <v>0.08</v>
      </c>
      <c r="G6" s="16">
        <v>1.08</v>
      </c>
      <c r="H6" s="16"/>
      <c r="I6" s="16">
        <v>0.08</v>
      </c>
      <c r="J6" s="17"/>
      <c r="K6" s="18">
        <v>0.1</v>
      </c>
      <c r="L6" s="16">
        <v>0.08</v>
      </c>
      <c r="M6" s="17"/>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3774.9990323200004</v>
      </c>
      <c r="D8" s="25">
        <v>3422.1432960000002</v>
      </c>
      <c r="E8" s="26">
        <v>3988.2458879000001</v>
      </c>
      <c r="F8" s="27">
        <v>4987.43</v>
      </c>
      <c r="G8" s="27">
        <v>4987.43</v>
      </c>
      <c r="H8" s="27">
        <v>4740</v>
      </c>
      <c r="I8" s="27">
        <v>4066.7200000000003</v>
      </c>
      <c r="J8" s="28">
        <v>3739.23</v>
      </c>
      <c r="K8" s="26">
        <v>4546.68</v>
      </c>
      <c r="L8" s="27">
        <v>4987.43</v>
      </c>
      <c r="M8" s="27">
        <v>4740</v>
      </c>
    </row>
    <row r="9" spans="1:13" x14ac:dyDescent="0.25">
      <c r="A9" s="23" t="s">
        <v>15</v>
      </c>
      <c r="B9" s="24" t="s">
        <v>16</v>
      </c>
      <c r="C9" s="29" t="s">
        <v>17</v>
      </c>
      <c r="D9" s="29" t="s">
        <v>17</v>
      </c>
      <c r="E9" s="30" t="s">
        <v>17</v>
      </c>
      <c r="F9" s="27" t="s">
        <v>17</v>
      </c>
      <c r="G9" s="27" t="s">
        <v>17</v>
      </c>
      <c r="H9" s="27" t="s">
        <v>17</v>
      </c>
      <c r="I9" s="27">
        <v>1116.4821207074697</v>
      </c>
      <c r="J9" s="28">
        <v>1213.5675225081191</v>
      </c>
      <c r="K9" s="26">
        <v>1092.21</v>
      </c>
      <c r="L9" s="27">
        <v>1614.07</v>
      </c>
      <c r="M9" s="27">
        <v>1754.4276765959401</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3955.3670681384974</v>
      </c>
      <c r="D15" s="38">
        <v>3602.5113318184972</v>
      </c>
      <c r="E15" s="39">
        <v>4168.6139237184971</v>
      </c>
      <c r="F15" s="40">
        <v>5078.8282747618268</v>
      </c>
      <c r="G15" s="40">
        <v>5078.8282747618268</v>
      </c>
      <c r="H15" s="40">
        <v>4831.3982747618265</v>
      </c>
      <c r="I15" s="40">
        <v>5369.5047478950319</v>
      </c>
      <c r="J15" s="41">
        <v>5139.1001496956806</v>
      </c>
      <c r="K15" s="39">
        <v>5825.1926271875618</v>
      </c>
      <c r="L15" s="40">
        <v>6698.8328661308915</v>
      </c>
      <c r="M15" s="40">
        <v>6591.7605427268318</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3955.3670681384974</v>
      </c>
      <c r="D18" s="38">
        <v>3602.5113318184972</v>
      </c>
      <c r="E18" s="39">
        <v>4168.6139237184971</v>
      </c>
      <c r="F18" s="40">
        <v>5078.8282747618268</v>
      </c>
      <c r="G18" s="40">
        <v>5078.8282747618268</v>
      </c>
      <c r="H18" s="40">
        <v>4831.3982747618265</v>
      </c>
      <c r="I18" s="40">
        <v>5369.5047478950319</v>
      </c>
      <c r="J18" s="41">
        <v>5139.1001496956806</v>
      </c>
      <c r="K18" s="39">
        <v>5825.1926271875618</v>
      </c>
      <c r="L18" s="40">
        <v>6698.8328661308915</v>
      </c>
      <c r="M18" s="40">
        <v>6591.7605427268318</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27" customHeight="1" x14ac:dyDescent="0.25">
      <c r="A29" s="59" t="s">
        <v>45</v>
      </c>
      <c r="B29" s="73" t="s">
        <v>55</v>
      </c>
      <c r="C29" s="73"/>
      <c r="D29" s="73"/>
      <c r="E29" s="73"/>
      <c r="F29" s="73"/>
      <c r="G29" s="73"/>
      <c r="H29" s="73"/>
      <c r="I29" s="73"/>
      <c r="J29" s="57"/>
      <c r="K29" s="55"/>
      <c r="L29" s="52"/>
      <c r="M29" s="52"/>
    </row>
    <row r="30" spans="1:13" ht="25.5" customHeight="1"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3" spans="1:11" ht="15.75" thickBot="1" x14ac:dyDescent="0.3"/>
    <row r="34" spans="1:11" ht="15.75" outlineLevel="1" thickTop="1" x14ac:dyDescent="0.25">
      <c r="A34" s="61"/>
      <c r="B34" s="62" t="s">
        <v>58</v>
      </c>
      <c r="C34" s="90" t="s">
        <v>3</v>
      </c>
      <c r="D34" s="91"/>
      <c r="E34" s="91"/>
      <c r="J34" s="3"/>
      <c r="K34" s="3"/>
    </row>
    <row r="35" spans="1:11" outlineLevel="1" x14ac:dyDescent="0.25">
      <c r="A35" s="8"/>
      <c r="B35" s="63" t="s">
        <v>59</v>
      </c>
      <c r="C35" s="88"/>
      <c r="D35" s="89"/>
      <c r="E35" s="89"/>
      <c r="J35" s="3"/>
      <c r="K35" s="3"/>
    </row>
    <row r="36" spans="1:11" ht="29.25" customHeight="1" outlineLevel="1" x14ac:dyDescent="0.25">
      <c r="A36" s="81" t="s">
        <v>6</v>
      </c>
      <c r="B36" s="83" t="s">
        <v>7</v>
      </c>
      <c r="C36" s="19" t="s">
        <v>60</v>
      </c>
      <c r="E36" s="21" t="s">
        <v>61</v>
      </c>
      <c r="J36" s="3"/>
      <c r="K36" s="3"/>
    </row>
    <row r="37" spans="1:11" outlineLevel="1" x14ac:dyDescent="0.25">
      <c r="A37" s="81"/>
      <c r="B37" s="83"/>
      <c r="C37" s="64"/>
      <c r="E37" s="65"/>
      <c r="J37" s="3"/>
      <c r="K37" s="3"/>
    </row>
    <row r="38" spans="1:11" outlineLevel="1" x14ac:dyDescent="0.25">
      <c r="A38" s="82"/>
      <c r="B38" s="84"/>
      <c r="C38" s="19" t="s">
        <v>12</v>
      </c>
      <c r="E38" s="21" t="s">
        <v>12</v>
      </c>
      <c r="J38" s="3"/>
      <c r="K38" s="3"/>
    </row>
    <row r="39" spans="1:11" outlineLevel="1" x14ac:dyDescent="0.25">
      <c r="A39" s="23" t="s">
        <v>13</v>
      </c>
      <c r="B39" s="24" t="s">
        <v>14</v>
      </c>
      <c r="C39" s="25">
        <v>4051.44</v>
      </c>
      <c r="E39" s="34">
        <v>4282.1899999999996</v>
      </c>
      <c r="J39" s="3"/>
      <c r="K39" s="3"/>
    </row>
    <row r="40" spans="1:11" outlineLevel="1" x14ac:dyDescent="0.25">
      <c r="A40" s="23" t="s">
        <v>15</v>
      </c>
      <c r="B40" s="24" t="s">
        <v>16</v>
      </c>
      <c r="C40" s="29" t="s">
        <v>17</v>
      </c>
      <c r="E40" s="66" t="s">
        <v>17</v>
      </c>
      <c r="J40" s="3"/>
      <c r="K40" s="3"/>
    </row>
    <row r="41" spans="1:11" outlineLevel="1" x14ac:dyDescent="0.25">
      <c r="A41" s="23" t="s">
        <v>18</v>
      </c>
      <c r="B41" s="24" t="s">
        <v>19</v>
      </c>
      <c r="C41" s="31" t="s">
        <v>20</v>
      </c>
      <c r="E41" s="27" t="s">
        <v>20</v>
      </c>
      <c r="J41" s="3"/>
      <c r="K41" s="3"/>
    </row>
    <row r="42" spans="1:11" outlineLevel="1" x14ac:dyDescent="0.25">
      <c r="A42" s="23" t="s">
        <v>21</v>
      </c>
      <c r="B42" s="24" t="s">
        <v>22</v>
      </c>
      <c r="C42" s="25">
        <v>12.647674761826684</v>
      </c>
      <c r="E42" s="34">
        <v>12.647674761826684</v>
      </c>
      <c r="J42" s="3"/>
      <c r="K42" s="3"/>
    </row>
    <row r="43" spans="1:11" outlineLevel="1" x14ac:dyDescent="0.25">
      <c r="A43" s="23" t="s">
        <v>23</v>
      </c>
      <c r="B43" s="24" t="s">
        <v>24</v>
      </c>
      <c r="C43" s="29">
        <v>88.975023056669968</v>
      </c>
      <c r="E43" s="34">
        <v>88.975023056669968</v>
      </c>
      <c r="J43" s="3"/>
      <c r="K43" s="3"/>
    </row>
    <row r="44" spans="1:11" outlineLevel="1" x14ac:dyDescent="0.25">
      <c r="A44" s="23" t="s">
        <v>25</v>
      </c>
      <c r="B44" s="24" t="s">
        <v>26</v>
      </c>
      <c r="C44" s="29">
        <v>7.2353380000000005</v>
      </c>
      <c r="E44" s="34">
        <v>7.2353380000000005</v>
      </c>
      <c r="J44" s="3"/>
      <c r="K44" s="3"/>
    </row>
    <row r="45" spans="1:11" outlineLevel="1" x14ac:dyDescent="0.25">
      <c r="A45" s="23"/>
      <c r="B45" s="24" t="s">
        <v>27</v>
      </c>
      <c r="C45" s="25"/>
      <c r="E45" s="34"/>
      <c r="J45" s="3"/>
      <c r="K45" s="3"/>
    </row>
    <row r="46" spans="1:11" outlineLevel="1" x14ac:dyDescent="0.25">
      <c r="A46" s="36" t="s">
        <v>28</v>
      </c>
      <c r="B46" s="37" t="s">
        <v>29</v>
      </c>
      <c r="C46" s="38">
        <v>4160.2980358184968</v>
      </c>
      <c r="E46" s="40">
        <v>4391.0480358184959</v>
      </c>
      <c r="J46" s="3"/>
      <c r="K46" s="3"/>
    </row>
    <row r="47" spans="1:11" outlineLevel="1" x14ac:dyDescent="0.25">
      <c r="A47" s="23" t="s">
        <v>30</v>
      </c>
      <c r="B47" s="24" t="s">
        <v>31</v>
      </c>
      <c r="C47" s="25" t="s">
        <v>32</v>
      </c>
      <c r="E47" s="34" t="s">
        <v>32</v>
      </c>
      <c r="J47" s="3"/>
      <c r="K47" s="3"/>
    </row>
    <row r="48" spans="1:11" outlineLevel="1" x14ac:dyDescent="0.25">
      <c r="A48" s="23" t="s">
        <v>35</v>
      </c>
      <c r="B48" s="24" t="s">
        <v>36</v>
      </c>
      <c r="C48" s="29" t="s">
        <v>37</v>
      </c>
      <c r="E48" s="66" t="s">
        <v>37</v>
      </c>
      <c r="J48" s="3"/>
      <c r="K48" s="3"/>
    </row>
    <row r="49" spans="1:11" outlineLevel="1" x14ac:dyDescent="0.25">
      <c r="A49" s="36" t="s">
        <v>39</v>
      </c>
      <c r="B49" s="37" t="s">
        <v>40</v>
      </c>
      <c r="C49" s="38"/>
      <c r="E49" s="40"/>
      <c r="J49" s="3"/>
      <c r="K49" s="3"/>
    </row>
    <row r="50" spans="1:11" outlineLevel="1" x14ac:dyDescent="0.25">
      <c r="A50" s="23" t="s">
        <v>41</v>
      </c>
      <c r="B50" s="24" t="s">
        <v>42</v>
      </c>
      <c r="C50" s="25" t="s">
        <v>32</v>
      </c>
      <c r="E50" s="34" t="s">
        <v>32</v>
      </c>
      <c r="J50" s="3"/>
      <c r="K50" s="3"/>
    </row>
    <row r="51" spans="1:11" outlineLevel="1" x14ac:dyDescent="0.25">
      <c r="A51" s="23" t="s">
        <v>43</v>
      </c>
      <c r="B51" s="24" t="s">
        <v>44</v>
      </c>
      <c r="C51" s="31" t="s">
        <v>45</v>
      </c>
      <c r="E51" s="27" t="s">
        <v>46</v>
      </c>
      <c r="J51" s="3"/>
      <c r="K51" s="3"/>
    </row>
    <row r="52" spans="1:11" outlineLevel="1" x14ac:dyDescent="0.25">
      <c r="A52" s="23" t="s">
        <v>47</v>
      </c>
      <c r="B52" s="24" t="s">
        <v>48</v>
      </c>
      <c r="C52" s="31" t="s">
        <v>49</v>
      </c>
      <c r="E52" s="27" t="s">
        <v>49</v>
      </c>
      <c r="J52" s="3"/>
      <c r="K52" s="3"/>
    </row>
    <row r="53" spans="1:11" ht="15.75" outlineLevel="1" thickBot="1" x14ac:dyDescent="0.3">
      <c r="A53" s="42" t="s">
        <v>50</v>
      </c>
      <c r="B53" s="43" t="s">
        <v>51</v>
      </c>
      <c r="C53" s="44"/>
      <c r="E53" s="46"/>
      <c r="J53" s="3"/>
      <c r="K53" s="3"/>
    </row>
    <row r="54" spans="1:11" ht="15.75" outlineLevel="1" thickTop="1" x14ac:dyDescent="0.25"/>
    <row r="55" spans="1:11" outlineLevel="1" x14ac:dyDescent="0.25"/>
    <row r="56" spans="1:11" ht="86.25" customHeight="1" x14ac:dyDescent="0.25">
      <c r="A56" s="85" t="s">
        <v>62</v>
      </c>
      <c r="B56" s="85"/>
      <c r="C56" s="85"/>
      <c r="D56" s="85"/>
      <c r="E56" s="85"/>
      <c r="F56" s="85"/>
      <c r="G56" s="67"/>
      <c r="H56" s="67"/>
    </row>
  </sheetData>
  <sheetProtection algorithmName="SHA-512" hashValue="COkzXj9s/KTL+41M4q9/xGSn+W4d+aK23Ta/H3GN5CQDvTLoumViSM9CCy5U/tJbMN9ANcEPxlR8Dj3H1MHm0g==" saltValue="mRgwJWz5BuIgIP3hUhqYxg==" spinCount="100000" sheet="1" objects="1" scenarios="1"/>
  <mergeCells count="15">
    <mergeCell ref="A36:A38"/>
    <mergeCell ref="B36:B38"/>
    <mergeCell ref="A56:F56"/>
    <mergeCell ref="B26:L26"/>
    <mergeCell ref="B27:K27"/>
    <mergeCell ref="B28:K28"/>
    <mergeCell ref="B29:I29"/>
    <mergeCell ref="B30:K30"/>
    <mergeCell ref="C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6.5703125" style="2" hidden="1" customWidth="1"/>
    <col min="5" max="5" width="14.7109375" style="2" customWidth="1"/>
    <col min="6" max="6" width="12.7109375" style="1" bestFit="1" customWidth="1"/>
    <col min="7" max="7" width="12.710937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3.7109375" style="3" hidden="1" customWidth="1"/>
    <col min="14" max="16384" width="11.42578125" style="3"/>
  </cols>
  <sheetData>
    <row r="1" spans="1:13" x14ac:dyDescent="0.25">
      <c r="B1" s="2" t="s">
        <v>77</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c r="E6" s="18">
        <v>0.1</v>
      </c>
      <c r="F6" s="16">
        <v>0.08</v>
      </c>
      <c r="G6" s="16">
        <v>1.08</v>
      </c>
      <c r="H6" s="16"/>
      <c r="I6" s="16">
        <v>0.08</v>
      </c>
      <c r="J6" s="17"/>
      <c r="K6" s="18">
        <v>0.1</v>
      </c>
      <c r="L6" s="16">
        <v>0.08</v>
      </c>
      <c r="M6" s="17"/>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3774.9990323200004</v>
      </c>
      <c r="D8" s="25">
        <v>3422.1432960000002</v>
      </c>
      <c r="E8" s="26">
        <v>3988.2458879000001</v>
      </c>
      <c r="F8" s="27">
        <v>4987.43</v>
      </c>
      <c r="G8" s="27">
        <v>4987.43</v>
      </c>
      <c r="H8" s="27">
        <v>4740</v>
      </c>
      <c r="I8" s="27">
        <v>4066.7200000000003</v>
      </c>
      <c r="J8" s="28">
        <v>3739.23</v>
      </c>
      <c r="K8" s="26">
        <v>4546.68</v>
      </c>
      <c r="L8" s="27">
        <v>4987.43</v>
      </c>
      <c r="M8" s="27">
        <v>4740</v>
      </c>
    </row>
    <row r="9" spans="1:13" x14ac:dyDescent="0.25">
      <c r="A9" s="23" t="s">
        <v>15</v>
      </c>
      <c r="B9" s="24" t="s">
        <v>16</v>
      </c>
      <c r="C9" s="29" t="s">
        <v>17</v>
      </c>
      <c r="D9" s="29" t="s">
        <v>17</v>
      </c>
      <c r="E9" s="30" t="s">
        <v>17</v>
      </c>
      <c r="F9" s="27" t="s">
        <v>17</v>
      </c>
      <c r="G9" s="27" t="s">
        <v>17</v>
      </c>
      <c r="H9" s="27" t="s">
        <v>17</v>
      </c>
      <c r="I9" s="27">
        <v>1116.4821207074697</v>
      </c>
      <c r="J9" s="28">
        <v>1213.5675225081191</v>
      </c>
      <c r="K9" s="26">
        <v>1092.21</v>
      </c>
      <c r="L9" s="27">
        <v>1614.07</v>
      </c>
      <c r="M9" s="27">
        <v>1754.4276765959401</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3955.3670681384974</v>
      </c>
      <c r="D15" s="38">
        <v>3602.5113318184972</v>
      </c>
      <c r="E15" s="39">
        <v>4168.6139237184971</v>
      </c>
      <c r="F15" s="40">
        <v>5078.8282747618268</v>
      </c>
      <c r="G15" s="40">
        <v>5078.8282747618268</v>
      </c>
      <c r="H15" s="40">
        <v>4831.3982747618265</v>
      </c>
      <c r="I15" s="40">
        <v>5369.5047478950319</v>
      </c>
      <c r="J15" s="41">
        <v>5139.1001496956806</v>
      </c>
      <c r="K15" s="39">
        <v>5825.1926271875618</v>
      </c>
      <c r="L15" s="40">
        <v>6698.8328661308915</v>
      </c>
      <c r="M15" s="40">
        <v>6591.7605427268318</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3955.3670681384974</v>
      </c>
      <c r="D18" s="38">
        <v>3602.5113318184972</v>
      </c>
      <c r="E18" s="39">
        <v>4168.6139237184971</v>
      </c>
      <c r="F18" s="40">
        <v>5078.8282747618268</v>
      </c>
      <c r="G18" s="40">
        <v>5078.8282747618268</v>
      </c>
      <c r="H18" s="40">
        <v>4831.3982747618265</v>
      </c>
      <c r="I18" s="40">
        <v>5369.5047478950319</v>
      </c>
      <c r="J18" s="41">
        <v>5139.1001496956806</v>
      </c>
      <c r="K18" s="39">
        <v>5825.1926271875618</v>
      </c>
      <c r="L18" s="40">
        <v>6698.8328661308915</v>
      </c>
      <c r="M18" s="40">
        <v>6591.7605427268318</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27" customHeight="1" x14ac:dyDescent="0.25">
      <c r="A29" s="59" t="s">
        <v>45</v>
      </c>
      <c r="B29" s="73" t="s">
        <v>55</v>
      </c>
      <c r="C29" s="73"/>
      <c r="D29" s="73"/>
      <c r="E29" s="73"/>
      <c r="F29" s="73"/>
      <c r="G29" s="73"/>
      <c r="H29" s="73"/>
      <c r="I29" s="73"/>
      <c r="J29" s="57"/>
      <c r="K29" s="55"/>
      <c r="L29" s="52"/>
      <c r="M29" s="52"/>
    </row>
    <row r="30" spans="1:13" ht="25.5" customHeight="1"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3" spans="1:11" ht="15.75" thickBot="1" x14ac:dyDescent="0.3"/>
    <row r="34" spans="1:11" ht="15.75" outlineLevel="1" thickTop="1" x14ac:dyDescent="0.25">
      <c r="A34" s="61"/>
      <c r="B34" s="62" t="s">
        <v>58</v>
      </c>
      <c r="C34" s="90" t="s">
        <v>3</v>
      </c>
      <c r="D34" s="91"/>
      <c r="E34" s="91"/>
      <c r="J34" s="3"/>
      <c r="K34" s="3"/>
    </row>
    <row r="35" spans="1:11" outlineLevel="1" x14ac:dyDescent="0.25">
      <c r="A35" s="8"/>
      <c r="B35" s="63" t="s">
        <v>59</v>
      </c>
      <c r="C35" s="88"/>
      <c r="D35" s="89"/>
      <c r="E35" s="89"/>
      <c r="J35" s="3"/>
      <c r="K35" s="3"/>
    </row>
    <row r="36" spans="1:11" ht="29.25" customHeight="1" outlineLevel="1" x14ac:dyDescent="0.25">
      <c r="A36" s="81" t="s">
        <v>6</v>
      </c>
      <c r="B36" s="83" t="s">
        <v>7</v>
      </c>
      <c r="C36" s="19" t="s">
        <v>60</v>
      </c>
      <c r="E36" s="21" t="s">
        <v>61</v>
      </c>
      <c r="J36" s="3"/>
      <c r="K36" s="3"/>
    </row>
    <row r="37" spans="1:11" outlineLevel="1" x14ac:dyDescent="0.25">
      <c r="A37" s="81"/>
      <c r="B37" s="83"/>
      <c r="C37" s="64"/>
      <c r="E37" s="65"/>
      <c r="J37" s="3"/>
      <c r="K37" s="3"/>
    </row>
    <row r="38" spans="1:11" outlineLevel="1" x14ac:dyDescent="0.25">
      <c r="A38" s="82"/>
      <c r="B38" s="84"/>
      <c r="C38" s="19" t="s">
        <v>12</v>
      </c>
      <c r="E38" s="21" t="s">
        <v>12</v>
      </c>
      <c r="J38" s="3"/>
      <c r="K38" s="3"/>
    </row>
    <row r="39" spans="1:11" outlineLevel="1" x14ac:dyDescent="0.25">
      <c r="A39" s="23" t="s">
        <v>13</v>
      </c>
      <c r="B39" s="24" t="s">
        <v>14</v>
      </c>
      <c r="C39" s="25">
        <v>4051.44</v>
      </c>
      <c r="E39" s="34">
        <v>4282.1899999999996</v>
      </c>
      <c r="J39" s="3"/>
      <c r="K39" s="3"/>
    </row>
    <row r="40" spans="1:11" outlineLevel="1" x14ac:dyDescent="0.25">
      <c r="A40" s="23" t="s">
        <v>15</v>
      </c>
      <c r="B40" s="24" t="s">
        <v>16</v>
      </c>
      <c r="C40" s="29" t="s">
        <v>17</v>
      </c>
      <c r="E40" s="66" t="s">
        <v>17</v>
      </c>
      <c r="J40" s="3"/>
      <c r="K40" s="3"/>
    </row>
    <row r="41" spans="1:11" outlineLevel="1" x14ac:dyDescent="0.25">
      <c r="A41" s="23" t="s">
        <v>18</v>
      </c>
      <c r="B41" s="24" t="s">
        <v>19</v>
      </c>
      <c r="C41" s="31" t="s">
        <v>20</v>
      </c>
      <c r="E41" s="27" t="s">
        <v>20</v>
      </c>
      <c r="J41" s="3"/>
      <c r="K41" s="3"/>
    </row>
    <row r="42" spans="1:11" outlineLevel="1" x14ac:dyDescent="0.25">
      <c r="A42" s="23" t="s">
        <v>21</v>
      </c>
      <c r="B42" s="24" t="s">
        <v>22</v>
      </c>
      <c r="C42" s="25">
        <v>12.647674761826684</v>
      </c>
      <c r="E42" s="34">
        <v>12.647674761826684</v>
      </c>
      <c r="J42" s="3"/>
      <c r="K42" s="3"/>
    </row>
    <row r="43" spans="1:11" outlineLevel="1" x14ac:dyDescent="0.25">
      <c r="A43" s="23" t="s">
        <v>23</v>
      </c>
      <c r="B43" s="24" t="s">
        <v>24</v>
      </c>
      <c r="C43" s="29">
        <v>88.975023056669968</v>
      </c>
      <c r="E43" s="34">
        <v>88.975023056669968</v>
      </c>
      <c r="J43" s="3"/>
      <c r="K43" s="3"/>
    </row>
    <row r="44" spans="1:11" outlineLevel="1" x14ac:dyDescent="0.25">
      <c r="A44" s="23" t="s">
        <v>25</v>
      </c>
      <c r="B44" s="24" t="s">
        <v>26</v>
      </c>
      <c r="C44" s="29">
        <v>7.2353380000000005</v>
      </c>
      <c r="E44" s="34">
        <v>7.2353380000000005</v>
      </c>
      <c r="J44" s="3"/>
      <c r="K44" s="3"/>
    </row>
    <row r="45" spans="1:11" outlineLevel="1" x14ac:dyDescent="0.25">
      <c r="A45" s="23"/>
      <c r="B45" s="24" t="s">
        <v>27</v>
      </c>
      <c r="C45" s="25"/>
      <c r="E45" s="34"/>
      <c r="J45" s="3"/>
      <c r="K45" s="3"/>
    </row>
    <row r="46" spans="1:11" outlineLevel="1" x14ac:dyDescent="0.25">
      <c r="A46" s="36" t="s">
        <v>28</v>
      </c>
      <c r="B46" s="37" t="s">
        <v>29</v>
      </c>
      <c r="C46" s="38">
        <v>4160.2980358184968</v>
      </c>
      <c r="E46" s="40">
        <v>4391.0480358184959</v>
      </c>
      <c r="J46" s="3"/>
      <c r="K46" s="3"/>
    </row>
    <row r="47" spans="1:11" outlineLevel="1" x14ac:dyDescent="0.25">
      <c r="A47" s="23" t="s">
        <v>30</v>
      </c>
      <c r="B47" s="24" t="s">
        <v>31</v>
      </c>
      <c r="C47" s="25" t="s">
        <v>32</v>
      </c>
      <c r="E47" s="34" t="s">
        <v>32</v>
      </c>
      <c r="J47" s="3"/>
      <c r="K47" s="3"/>
    </row>
    <row r="48" spans="1:11" outlineLevel="1" x14ac:dyDescent="0.25">
      <c r="A48" s="23" t="s">
        <v>35</v>
      </c>
      <c r="B48" s="24" t="s">
        <v>36</v>
      </c>
      <c r="C48" s="29" t="s">
        <v>37</v>
      </c>
      <c r="E48" s="66" t="s">
        <v>37</v>
      </c>
      <c r="J48" s="3"/>
      <c r="K48" s="3"/>
    </row>
    <row r="49" spans="1:11" outlineLevel="1" x14ac:dyDescent="0.25">
      <c r="A49" s="36" t="s">
        <v>39</v>
      </c>
      <c r="B49" s="37" t="s">
        <v>40</v>
      </c>
      <c r="C49" s="38"/>
      <c r="E49" s="40"/>
      <c r="J49" s="3"/>
      <c r="K49" s="3"/>
    </row>
    <row r="50" spans="1:11" outlineLevel="1" x14ac:dyDescent="0.25">
      <c r="A50" s="23" t="s">
        <v>41</v>
      </c>
      <c r="B50" s="24" t="s">
        <v>42</v>
      </c>
      <c r="C50" s="25" t="s">
        <v>32</v>
      </c>
      <c r="E50" s="34" t="s">
        <v>32</v>
      </c>
      <c r="J50" s="3"/>
      <c r="K50" s="3"/>
    </row>
    <row r="51" spans="1:11" outlineLevel="1" x14ac:dyDescent="0.25">
      <c r="A51" s="23" t="s">
        <v>43</v>
      </c>
      <c r="B51" s="24" t="s">
        <v>44</v>
      </c>
      <c r="C51" s="31" t="s">
        <v>45</v>
      </c>
      <c r="E51" s="27" t="s">
        <v>46</v>
      </c>
      <c r="J51" s="3"/>
      <c r="K51" s="3"/>
    </row>
    <row r="52" spans="1:11" outlineLevel="1" x14ac:dyDescent="0.25">
      <c r="A52" s="23" t="s">
        <v>47</v>
      </c>
      <c r="B52" s="24" t="s">
        <v>48</v>
      </c>
      <c r="C52" s="31" t="s">
        <v>49</v>
      </c>
      <c r="E52" s="27" t="s">
        <v>49</v>
      </c>
      <c r="J52" s="3"/>
      <c r="K52" s="3"/>
    </row>
    <row r="53" spans="1:11" ht="15.75" outlineLevel="1" thickBot="1" x14ac:dyDescent="0.3">
      <c r="A53" s="42" t="s">
        <v>50</v>
      </c>
      <c r="B53" s="43" t="s">
        <v>51</v>
      </c>
      <c r="C53" s="44"/>
      <c r="E53" s="46"/>
      <c r="J53" s="3"/>
      <c r="K53" s="3"/>
    </row>
    <row r="54" spans="1:11" ht="15.75" outlineLevel="1" thickTop="1" x14ac:dyDescent="0.25"/>
    <row r="55" spans="1:11" outlineLevel="1" x14ac:dyDescent="0.25"/>
    <row r="56" spans="1:11" ht="86.25" customHeight="1" x14ac:dyDescent="0.25">
      <c r="A56" s="85" t="s">
        <v>62</v>
      </c>
      <c r="B56" s="85"/>
      <c r="C56" s="85"/>
      <c r="D56" s="85"/>
      <c r="E56" s="85"/>
      <c r="F56" s="85"/>
      <c r="G56" s="67"/>
      <c r="H56" s="67"/>
    </row>
  </sheetData>
  <sheetProtection algorithmName="SHA-512" hashValue="2SZzgG5uQY6zoISkFMlOS6kzt4+9w2yH43pwHM+Ugtm3Pqp5Q6edCYzjH6HibMhVlF0ytSF+qZtNsaDJzqKgTg==" saltValue="PTpPORgy37dhCwES/srcpA==" spinCount="100000" sheet="1" objects="1" scenarios="1"/>
  <mergeCells count="15">
    <mergeCell ref="A36:A38"/>
    <mergeCell ref="B36:B38"/>
    <mergeCell ref="A56:F56"/>
    <mergeCell ref="B26:L26"/>
    <mergeCell ref="B27:K27"/>
    <mergeCell ref="B28:K28"/>
    <mergeCell ref="B29:I29"/>
    <mergeCell ref="B30:K30"/>
    <mergeCell ref="C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hidden="1" customWidth="1"/>
    <col min="5" max="5" width="19.5703125" style="2" customWidth="1"/>
    <col min="6" max="6" width="14.5703125" style="1" customWidth="1"/>
    <col min="7" max="7" width="24.570312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6.85546875" style="3" hidden="1" customWidth="1"/>
    <col min="14" max="16384" width="11.42578125" style="3"/>
  </cols>
  <sheetData>
    <row r="1" spans="1:13" x14ac:dyDescent="0.25">
      <c r="B1" s="2" t="s">
        <v>63</v>
      </c>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3527.53074035604</v>
      </c>
      <c r="D8" s="25">
        <v>3620.7935503483</v>
      </c>
      <c r="E8" s="26">
        <v>3830.5894553900007</v>
      </c>
      <c r="F8" s="27">
        <v>4995.41</v>
      </c>
      <c r="G8" s="27">
        <v>4995.41</v>
      </c>
      <c r="H8" s="27">
        <v>5056.76</v>
      </c>
      <c r="I8" s="27">
        <v>4104.18</v>
      </c>
      <c r="J8" s="28">
        <v>4184.8999999999996</v>
      </c>
      <c r="K8" s="26">
        <v>4756.51</v>
      </c>
      <c r="L8" s="27">
        <v>4995.41</v>
      </c>
      <c r="M8" s="27">
        <v>4995.41</v>
      </c>
    </row>
    <row r="9" spans="1:13" x14ac:dyDescent="0.25">
      <c r="A9" s="23" t="s">
        <v>15</v>
      </c>
      <c r="B9" s="24" t="s">
        <v>16</v>
      </c>
      <c r="C9" s="29" t="s">
        <v>17</v>
      </c>
      <c r="D9" s="29" t="s">
        <v>17</v>
      </c>
      <c r="E9" s="30" t="s">
        <v>17</v>
      </c>
      <c r="F9" s="27" t="s">
        <v>17</v>
      </c>
      <c r="G9" s="27" t="s">
        <v>17</v>
      </c>
      <c r="H9" s="27" t="s">
        <v>17</v>
      </c>
      <c r="I9" s="27">
        <v>1045.6889769668162</v>
      </c>
      <c r="J9" s="28">
        <v>1022.9566079023201</v>
      </c>
      <c r="K9" s="26">
        <v>1022.96</v>
      </c>
      <c r="L9" s="27">
        <v>1511.73</v>
      </c>
      <c r="M9" s="27">
        <v>1478.87</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11.845719548400002</v>
      </c>
      <c r="D11" s="25">
        <v>11.845719548400002</v>
      </c>
      <c r="E11" s="26">
        <v>11.845719548400002</v>
      </c>
      <c r="F11" s="34">
        <v>11.845719548400002</v>
      </c>
      <c r="G11" s="34">
        <v>11.845719548400002</v>
      </c>
      <c r="H11" s="34">
        <v>11.845719548400002</v>
      </c>
      <c r="I11" s="34">
        <v>17.404014358800001</v>
      </c>
      <c r="J11" s="28">
        <v>17.404014358800001</v>
      </c>
      <c r="K11" s="26">
        <v>17.404014358800001</v>
      </c>
      <c r="L11" s="34">
        <v>17.404014358800001</v>
      </c>
      <c r="M11" s="34">
        <v>17.404014358800001</v>
      </c>
    </row>
    <row r="12" spans="1:13" x14ac:dyDescent="0.25">
      <c r="A12" s="23" t="s">
        <v>23</v>
      </c>
      <c r="B12" s="24" t="s">
        <v>24</v>
      </c>
      <c r="C12" s="29">
        <v>83.342720854800007</v>
      </c>
      <c r="D12" s="29">
        <v>83.342720854800007</v>
      </c>
      <c r="E12" s="26">
        <v>83.342720854800007</v>
      </c>
      <c r="F12" s="27" t="s">
        <v>17</v>
      </c>
      <c r="G12" s="27" t="s">
        <v>17</v>
      </c>
      <c r="H12" s="27" t="s">
        <v>17</v>
      </c>
      <c r="I12" s="27">
        <v>83.342720854800007</v>
      </c>
      <c r="J12" s="35">
        <v>83.342720854800007</v>
      </c>
      <c r="K12" s="26">
        <v>83.342720854800007</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3701.4645187592405</v>
      </c>
      <c r="D15" s="38">
        <v>3794.7273287515004</v>
      </c>
      <c r="E15" s="39">
        <v>4004.5232337932011</v>
      </c>
      <c r="F15" s="40">
        <v>5086.0063195483999</v>
      </c>
      <c r="G15" s="40">
        <v>5086.0063195483999</v>
      </c>
      <c r="H15" s="40">
        <v>5147.3563195484003</v>
      </c>
      <c r="I15" s="40">
        <v>5329.3610501804169</v>
      </c>
      <c r="J15" s="41">
        <v>5387.34868111592</v>
      </c>
      <c r="K15" s="39">
        <v>5958.9620732136009</v>
      </c>
      <c r="L15" s="40">
        <v>6603.2946143587997</v>
      </c>
      <c r="M15" s="40">
        <v>6570.4346143588</v>
      </c>
    </row>
    <row r="16" spans="1:13" ht="51" x14ac:dyDescent="0.25">
      <c r="A16" s="23" t="s">
        <v>30</v>
      </c>
      <c r="B16" s="24" t="s">
        <v>31</v>
      </c>
      <c r="C16" s="25" t="s">
        <v>32</v>
      </c>
      <c r="D16" s="25" t="s">
        <v>32</v>
      </c>
      <c r="E16" s="26" t="s">
        <v>32</v>
      </c>
      <c r="F16" s="34" t="s">
        <v>33</v>
      </c>
      <c r="G16" s="34" t="s">
        <v>34</v>
      </c>
      <c r="H16" s="34" t="s">
        <v>33</v>
      </c>
      <c r="I16" s="34" t="s">
        <v>32</v>
      </c>
      <c r="J16" s="28" t="s">
        <v>32</v>
      </c>
      <c r="K16" s="26" t="s">
        <v>32</v>
      </c>
      <c r="L16" s="34" t="s">
        <v>33</v>
      </c>
      <c r="M16" s="34" t="s">
        <v>33</v>
      </c>
    </row>
    <row r="17" spans="1:13" ht="38.25" x14ac:dyDescent="0.25">
      <c r="A17" s="23" t="s">
        <v>35</v>
      </c>
      <c r="B17" s="24" t="s">
        <v>36</v>
      </c>
      <c r="C17" s="25" t="s">
        <v>37</v>
      </c>
      <c r="D17" s="25" t="s">
        <v>37</v>
      </c>
      <c r="E17" s="26" t="s">
        <v>37</v>
      </c>
      <c r="F17" s="34" t="s">
        <v>37</v>
      </c>
      <c r="G17" s="34" t="s">
        <v>38</v>
      </c>
      <c r="H17" s="34" t="s">
        <v>37</v>
      </c>
      <c r="I17" s="34" t="s">
        <v>37</v>
      </c>
      <c r="J17" s="28" t="s">
        <v>37</v>
      </c>
      <c r="K17" s="26" t="s">
        <v>37</v>
      </c>
      <c r="L17" s="34" t="s">
        <v>37</v>
      </c>
      <c r="M17" s="34" t="s">
        <v>37</v>
      </c>
    </row>
    <row r="18" spans="1:13" x14ac:dyDescent="0.25">
      <c r="A18" s="36" t="s">
        <v>39</v>
      </c>
      <c r="B18" s="37" t="s">
        <v>40</v>
      </c>
      <c r="C18" s="38">
        <v>3701.4645187592405</v>
      </c>
      <c r="D18" s="38">
        <v>3794.7273287515004</v>
      </c>
      <c r="E18" s="39">
        <v>4004.5232337932011</v>
      </c>
      <c r="F18" s="40">
        <v>5086.0063195483999</v>
      </c>
      <c r="G18" s="40">
        <v>5086.0063195483999</v>
      </c>
      <c r="H18" s="40">
        <v>5147.3563195484003</v>
      </c>
      <c r="I18" s="40">
        <v>5329.3610501804169</v>
      </c>
      <c r="J18" s="41">
        <v>5387.34868111592</v>
      </c>
      <c r="K18" s="39">
        <v>5958.9620732136009</v>
      </c>
      <c r="L18" s="40">
        <v>6603.2946143587997</v>
      </c>
      <c r="M18" s="40">
        <v>6570.4346143588</v>
      </c>
    </row>
    <row r="19" spans="1:13" ht="51" x14ac:dyDescent="0.25">
      <c r="A19" s="23" t="s">
        <v>41</v>
      </c>
      <c r="B19" s="24" t="s">
        <v>42</v>
      </c>
      <c r="C19" s="25" t="s">
        <v>32</v>
      </c>
      <c r="D19" s="25" t="s">
        <v>32</v>
      </c>
      <c r="E19" s="26" t="s">
        <v>32</v>
      </c>
      <c r="F19" s="34" t="s">
        <v>33</v>
      </c>
      <c r="G19" s="34" t="s">
        <v>34</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3154.4795003869999</v>
      </c>
      <c r="E39" s="34">
        <v>2972.5697051200004</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3336.5435563870001</v>
      </c>
      <c r="E46" s="40">
        <v>3154.1637611200003</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n0txnOapLFxasu1acY++aBU0A6k/DvU65ufh8xs7tnlwZ0MmcKYtGY1VRlxIZ38odpnKb5hwQhuu/fDNrDtvgA==" saltValue="N0GW4iO4dkzC6zQk2YnckQ=="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6.5703125" style="2" hidden="1" customWidth="1"/>
    <col min="5" max="5" width="14.7109375" style="2" customWidth="1"/>
    <col min="6" max="6" width="12.7109375" style="1" bestFit="1" customWidth="1"/>
    <col min="7" max="7" width="12.710937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3.7109375" style="3" hidden="1" customWidth="1"/>
    <col min="14" max="16384" width="11.42578125" style="3"/>
  </cols>
  <sheetData>
    <row r="1" spans="1:13" x14ac:dyDescent="0.25">
      <c r="B1" s="2" t="s">
        <v>78</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c r="E6" s="18">
        <v>0.1</v>
      </c>
      <c r="F6" s="16">
        <v>0.08</v>
      </c>
      <c r="G6" s="16">
        <v>1.08</v>
      </c>
      <c r="H6" s="16"/>
      <c r="I6" s="16">
        <v>0.08</v>
      </c>
      <c r="J6" s="17"/>
      <c r="K6" s="18">
        <v>0.1</v>
      </c>
      <c r="L6" s="16">
        <v>0.08</v>
      </c>
      <c r="M6" s="17"/>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3774.9990323200004</v>
      </c>
      <c r="D8" s="25">
        <v>3422.1432960000002</v>
      </c>
      <c r="E8" s="26">
        <v>3988.2458879000001</v>
      </c>
      <c r="F8" s="27">
        <v>5097.83</v>
      </c>
      <c r="G8" s="27">
        <v>5097.83</v>
      </c>
      <c r="H8" s="27">
        <v>4860</v>
      </c>
      <c r="I8" s="27">
        <v>4066.7200000000003</v>
      </c>
      <c r="J8" s="28">
        <v>3739.23</v>
      </c>
      <c r="K8" s="26">
        <v>4546.68</v>
      </c>
      <c r="L8" s="27">
        <v>5097.83</v>
      </c>
      <c r="M8" s="27">
        <v>4860</v>
      </c>
    </row>
    <row r="9" spans="1:13" x14ac:dyDescent="0.25">
      <c r="A9" s="23" t="s">
        <v>15</v>
      </c>
      <c r="B9" s="24" t="s">
        <v>16</v>
      </c>
      <c r="C9" s="29" t="s">
        <v>17</v>
      </c>
      <c r="D9" s="29" t="s">
        <v>17</v>
      </c>
      <c r="E9" s="30" t="s">
        <v>17</v>
      </c>
      <c r="F9" s="27" t="s">
        <v>17</v>
      </c>
      <c r="G9" s="27" t="s">
        <v>17</v>
      </c>
      <c r="H9" s="27" t="s">
        <v>17</v>
      </c>
      <c r="I9" s="27">
        <v>1116.4821207074697</v>
      </c>
      <c r="J9" s="28">
        <v>1213.5675225081191</v>
      </c>
      <c r="K9" s="26">
        <v>1092.21</v>
      </c>
      <c r="L9" s="27">
        <v>1614.07</v>
      </c>
      <c r="M9" s="27">
        <v>1754.4276765959401</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3955.3670681384974</v>
      </c>
      <c r="D15" s="38">
        <v>3602.5113318184972</v>
      </c>
      <c r="E15" s="39">
        <v>4168.6139237184971</v>
      </c>
      <c r="F15" s="40">
        <v>5189.2282747618265</v>
      </c>
      <c r="G15" s="40">
        <v>5189.2282747618265</v>
      </c>
      <c r="H15" s="40">
        <v>4951.3982747618265</v>
      </c>
      <c r="I15" s="40">
        <v>5369.5047478950319</v>
      </c>
      <c r="J15" s="41">
        <v>5139.1001496956806</v>
      </c>
      <c r="K15" s="39">
        <v>5825.1926271875618</v>
      </c>
      <c r="L15" s="40">
        <v>6809.2328661308911</v>
      </c>
      <c r="M15" s="40">
        <v>6711.7605427268318</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3955.3670681384974</v>
      </c>
      <c r="D18" s="38">
        <v>3602.5113318184972</v>
      </c>
      <c r="E18" s="39">
        <v>4168.6139237184971</v>
      </c>
      <c r="F18" s="40">
        <v>5189.2282747618265</v>
      </c>
      <c r="G18" s="40">
        <v>5189.2282747618265</v>
      </c>
      <c r="H18" s="40">
        <v>4951.3982747618265</v>
      </c>
      <c r="I18" s="40">
        <v>5369.5047478950319</v>
      </c>
      <c r="J18" s="41">
        <v>5139.1001496956806</v>
      </c>
      <c r="K18" s="39">
        <v>5825.1926271875618</v>
      </c>
      <c r="L18" s="40">
        <v>6809.2328661308911</v>
      </c>
      <c r="M18" s="40">
        <v>6711.7605427268318</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27" customHeight="1" x14ac:dyDescent="0.25">
      <c r="A29" s="59" t="s">
        <v>45</v>
      </c>
      <c r="B29" s="73" t="s">
        <v>55</v>
      </c>
      <c r="C29" s="73"/>
      <c r="D29" s="73"/>
      <c r="E29" s="73"/>
      <c r="F29" s="73"/>
      <c r="G29" s="73"/>
      <c r="H29" s="73"/>
      <c r="I29" s="73"/>
      <c r="J29" s="57"/>
      <c r="K29" s="55"/>
      <c r="L29" s="52"/>
      <c r="M29" s="52"/>
    </row>
    <row r="30" spans="1:13" ht="25.5" customHeight="1"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3" spans="1:11" ht="15.75" thickBot="1" x14ac:dyDescent="0.3"/>
    <row r="34" spans="1:11" ht="15.75" outlineLevel="1" thickTop="1" x14ac:dyDescent="0.25">
      <c r="A34" s="61"/>
      <c r="B34" s="62" t="s">
        <v>58</v>
      </c>
      <c r="C34" s="90" t="s">
        <v>3</v>
      </c>
      <c r="D34" s="91"/>
      <c r="E34" s="91"/>
      <c r="J34" s="3"/>
      <c r="K34" s="3"/>
    </row>
    <row r="35" spans="1:11" outlineLevel="1" x14ac:dyDescent="0.25">
      <c r="A35" s="8"/>
      <c r="B35" s="63" t="s">
        <v>59</v>
      </c>
      <c r="C35" s="88"/>
      <c r="D35" s="89"/>
      <c r="E35" s="89"/>
      <c r="J35" s="3"/>
      <c r="K35" s="3"/>
    </row>
    <row r="36" spans="1:11" ht="29.25" customHeight="1" outlineLevel="1" x14ac:dyDescent="0.25">
      <c r="A36" s="81" t="s">
        <v>6</v>
      </c>
      <c r="B36" s="83" t="s">
        <v>7</v>
      </c>
      <c r="C36" s="19" t="s">
        <v>60</v>
      </c>
      <c r="E36" s="21" t="s">
        <v>61</v>
      </c>
      <c r="J36" s="3"/>
      <c r="K36" s="3"/>
    </row>
    <row r="37" spans="1:11" outlineLevel="1" x14ac:dyDescent="0.25">
      <c r="A37" s="81"/>
      <c r="B37" s="83"/>
      <c r="C37" s="64"/>
      <c r="E37" s="65"/>
      <c r="J37" s="3"/>
      <c r="K37" s="3"/>
    </row>
    <row r="38" spans="1:11" outlineLevel="1" x14ac:dyDescent="0.25">
      <c r="A38" s="82"/>
      <c r="B38" s="84"/>
      <c r="C38" s="19" t="s">
        <v>12</v>
      </c>
      <c r="E38" s="21" t="s">
        <v>12</v>
      </c>
      <c r="J38" s="3"/>
      <c r="K38" s="3"/>
    </row>
    <row r="39" spans="1:11" outlineLevel="1" x14ac:dyDescent="0.25">
      <c r="A39" s="23" t="s">
        <v>13</v>
      </c>
      <c r="B39" s="24" t="s">
        <v>14</v>
      </c>
      <c r="C39" s="25">
        <v>4051.44</v>
      </c>
      <c r="E39" s="34">
        <v>4282.1899999999996</v>
      </c>
      <c r="J39" s="3"/>
      <c r="K39" s="3"/>
    </row>
    <row r="40" spans="1:11" outlineLevel="1" x14ac:dyDescent="0.25">
      <c r="A40" s="23" t="s">
        <v>15</v>
      </c>
      <c r="B40" s="24" t="s">
        <v>16</v>
      </c>
      <c r="C40" s="29" t="s">
        <v>17</v>
      </c>
      <c r="E40" s="66" t="s">
        <v>17</v>
      </c>
      <c r="J40" s="3"/>
      <c r="K40" s="3"/>
    </row>
    <row r="41" spans="1:11" outlineLevel="1" x14ac:dyDescent="0.25">
      <c r="A41" s="23" t="s">
        <v>18</v>
      </c>
      <c r="B41" s="24" t="s">
        <v>19</v>
      </c>
      <c r="C41" s="31" t="s">
        <v>20</v>
      </c>
      <c r="E41" s="27" t="s">
        <v>20</v>
      </c>
      <c r="J41" s="3"/>
      <c r="K41" s="3"/>
    </row>
    <row r="42" spans="1:11" outlineLevel="1" x14ac:dyDescent="0.25">
      <c r="A42" s="23" t="s">
        <v>21</v>
      </c>
      <c r="B42" s="24" t="s">
        <v>22</v>
      </c>
      <c r="C42" s="25">
        <v>12.647674761826684</v>
      </c>
      <c r="E42" s="34">
        <v>12.647674761826684</v>
      </c>
      <c r="J42" s="3"/>
      <c r="K42" s="3"/>
    </row>
    <row r="43" spans="1:11" outlineLevel="1" x14ac:dyDescent="0.25">
      <c r="A43" s="23" t="s">
        <v>23</v>
      </c>
      <c r="B43" s="24" t="s">
        <v>24</v>
      </c>
      <c r="C43" s="29">
        <v>88.975023056669968</v>
      </c>
      <c r="E43" s="34">
        <v>88.975023056669968</v>
      </c>
      <c r="J43" s="3"/>
      <c r="K43" s="3"/>
    </row>
    <row r="44" spans="1:11" outlineLevel="1" x14ac:dyDescent="0.25">
      <c r="A44" s="23" t="s">
        <v>25</v>
      </c>
      <c r="B44" s="24" t="s">
        <v>26</v>
      </c>
      <c r="C44" s="29">
        <v>7.2353380000000005</v>
      </c>
      <c r="E44" s="34">
        <v>7.2353380000000005</v>
      </c>
      <c r="J44" s="3"/>
      <c r="K44" s="3"/>
    </row>
    <row r="45" spans="1:11" outlineLevel="1" x14ac:dyDescent="0.25">
      <c r="A45" s="23"/>
      <c r="B45" s="24" t="s">
        <v>27</v>
      </c>
      <c r="C45" s="25"/>
      <c r="E45" s="34"/>
      <c r="J45" s="3"/>
      <c r="K45" s="3"/>
    </row>
    <row r="46" spans="1:11" outlineLevel="1" x14ac:dyDescent="0.25">
      <c r="A46" s="36" t="s">
        <v>28</v>
      </c>
      <c r="B46" s="37" t="s">
        <v>29</v>
      </c>
      <c r="C46" s="38">
        <v>4160.2980358184968</v>
      </c>
      <c r="E46" s="40">
        <v>4391.0480358184959</v>
      </c>
      <c r="J46" s="3"/>
      <c r="K46" s="3"/>
    </row>
    <row r="47" spans="1:11" outlineLevel="1" x14ac:dyDescent="0.25">
      <c r="A47" s="23" t="s">
        <v>30</v>
      </c>
      <c r="B47" s="24" t="s">
        <v>31</v>
      </c>
      <c r="C47" s="25" t="s">
        <v>32</v>
      </c>
      <c r="E47" s="34" t="s">
        <v>32</v>
      </c>
      <c r="J47" s="3"/>
      <c r="K47" s="3"/>
    </row>
    <row r="48" spans="1:11" outlineLevel="1" x14ac:dyDescent="0.25">
      <c r="A48" s="23" t="s">
        <v>35</v>
      </c>
      <c r="B48" s="24" t="s">
        <v>36</v>
      </c>
      <c r="C48" s="29" t="s">
        <v>37</v>
      </c>
      <c r="E48" s="66" t="s">
        <v>37</v>
      </c>
      <c r="J48" s="3"/>
      <c r="K48" s="3"/>
    </row>
    <row r="49" spans="1:11" outlineLevel="1" x14ac:dyDescent="0.25">
      <c r="A49" s="36" t="s">
        <v>39</v>
      </c>
      <c r="B49" s="37" t="s">
        <v>40</v>
      </c>
      <c r="C49" s="38"/>
      <c r="E49" s="40"/>
      <c r="J49" s="3"/>
      <c r="K49" s="3"/>
    </row>
    <row r="50" spans="1:11" outlineLevel="1" x14ac:dyDescent="0.25">
      <c r="A50" s="23" t="s">
        <v>41</v>
      </c>
      <c r="B50" s="24" t="s">
        <v>42</v>
      </c>
      <c r="C50" s="25" t="s">
        <v>32</v>
      </c>
      <c r="E50" s="34" t="s">
        <v>32</v>
      </c>
      <c r="J50" s="3"/>
      <c r="K50" s="3"/>
    </row>
    <row r="51" spans="1:11" outlineLevel="1" x14ac:dyDescent="0.25">
      <c r="A51" s="23" t="s">
        <v>43</v>
      </c>
      <c r="B51" s="24" t="s">
        <v>44</v>
      </c>
      <c r="C51" s="31" t="s">
        <v>45</v>
      </c>
      <c r="E51" s="27" t="s">
        <v>46</v>
      </c>
      <c r="J51" s="3"/>
      <c r="K51" s="3"/>
    </row>
    <row r="52" spans="1:11" outlineLevel="1" x14ac:dyDescent="0.25">
      <c r="A52" s="23" t="s">
        <v>47</v>
      </c>
      <c r="B52" s="24" t="s">
        <v>48</v>
      </c>
      <c r="C52" s="31" t="s">
        <v>49</v>
      </c>
      <c r="E52" s="27" t="s">
        <v>49</v>
      </c>
      <c r="J52" s="3"/>
      <c r="K52" s="3"/>
    </row>
    <row r="53" spans="1:11" ht="15.75" outlineLevel="1" thickBot="1" x14ac:dyDescent="0.3">
      <c r="A53" s="42" t="s">
        <v>50</v>
      </c>
      <c r="B53" s="43" t="s">
        <v>51</v>
      </c>
      <c r="C53" s="44"/>
      <c r="E53" s="46"/>
      <c r="J53" s="3"/>
      <c r="K53" s="3"/>
    </row>
    <row r="54" spans="1:11" ht="15.75" outlineLevel="1" thickTop="1" x14ac:dyDescent="0.25"/>
    <row r="55" spans="1:11" outlineLevel="1" x14ac:dyDescent="0.25"/>
    <row r="56" spans="1:11" ht="86.25" customHeight="1" x14ac:dyDescent="0.25">
      <c r="A56" s="85" t="s">
        <v>62</v>
      </c>
      <c r="B56" s="85"/>
      <c r="C56" s="85"/>
      <c r="D56" s="85"/>
      <c r="E56" s="85"/>
      <c r="F56" s="85"/>
      <c r="G56" s="67"/>
      <c r="H56" s="67"/>
    </row>
  </sheetData>
  <sheetProtection algorithmName="SHA-512" hashValue="AioDmkfgKQDP6dxybiWDM8V6wwATeFe5NmMY3/VBrDidUOGEOiwWh0d3EONrspt+UGdwwn/eM/goiKSzzV0x9A==" saltValue="rnJ0WWBYOnC2mZ+vqcB7kA==" spinCount="100000" sheet="1" objects="1" scenarios="1"/>
  <mergeCells count="15">
    <mergeCell ref="A36:A38"/>
    <mergeCell ref="B36:B38"/>
    <mergeCell ref="A56:F56"/>
    <mergeCell ref="B26:L26"/>
    <mergeCell ref="B27:K27"/>
    <mergeCell ref="B28:K28"/>
    <mergeCell ref="B29:I29"/>
    <mergeCell ref="B30:K30"/>
    <mergeCell ref="C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6.5703125" style="2" hidden="1" customWidth="1"/>
    <col min="5" max="5" width="14.7109375" style="2" customWidth="1"/>
    <col min="6" max="6" width="12.7109375" style="1" bestFit="1" customWidth="1"/>
    <col min="7" max="7" width="12.710937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3.7109375" style="3" hidden="1" customWidth="1"/>
    <col min="14" max="16384" width="11.42578125" style="3"/>
  </cols>
  <sheetData>
    <row r="1" spans="1:13" x14ac:dyDescent="0.25">
      <c r="B1" s="2" t="s">
        <v>79</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c r="E6" s="18">
        <v>0.1</v>
      </c>
      <c r="F6" s="16">
        <v>0.08</v>
      </c>
      <c r="G6" s="16">
        <v>1.08</v>
      </c>
      <c r="H6" s="16"/>
      <c r="I6" s="16">
        <v>0.08</v>
      </c>
      <c r="J6" s="17"/>
      <c r="K6" s="18">
        <v>0.1</v>
      </c>
      <c r="L6" s="16">
        <v>0.08</v>
      </c>
      <c r="M6" s="17"/>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3877.5647974399999</v>
      </c>
      <c r="D8" s="25">
        <v>3524.8104319999998</v>
      </c>
      <c r="E8" s="26">
        <v>4104.5695378999999</v>
      </c>
      <c r="F8" s="27">
        <v>5105.9399999999996</v>
      </c>
      <c r="G8" s="27">
        <v>5105.9399999999996</v>
      </c>
      <c r="H8" s="27">
        <v>4860</v>
      </c>
      <c r="I8" s="27">
        <v>4178.04</v>
      </c>
      <c r="J8" s="28">
        <v>3851.41</v>
      </c>
      <c r="K8" s="26">
        <v>4670.79</v>
      </c>
      <c r="L8" s="27">
        <v>5105.9399999999996</v>
      </c>
      <c r="M8" s="27">
        <v>4860</v>
      </c>
    </row>
    <row r="9" spans="1:13" x14ac:dyDescent="0.25">
      <c r="A9" s="23" t="s">
        <v>15</v>
      </c>
      <c r="B9" s="24" t="s">
        <v>16</v>
      </c>
      <c r="C9" s="29" t="s">
        <v>17</v>
      </c>
      <c r="D9" s="29" t="s">
        <v>17</v>
      </c>
      <c r="E9" s="30" t="s">
        <v>17</v>
      </c>
      <c r="F9" s="27" t="s">
        <v>17</v>
      </c>
      <c r="G9" s="27" t="s">
        <v>17</v>
      </c>
      <c r="H9" s="27" t="s">
        <v>17</v>
      </c>
      <c r="I9" s="27">
        <v>1116.4821207074697</v>
      </c>
      <c r="J9" s="28">
        <v>1213.5675225081191</v>
      </c>
      <c r="K9" s="26">
        <v>1092.21</v>
      </c>
      <c r="L9" s="27">
        <v>1614.07</v>
      </c>
      <c r="M9" s="27">
        <v>1754.4276765959401</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4057.9328332584969</v>
      </c>
      <c r="D15" s="38">
        <v>3705.1784678184968</v>
      </c>
      <c r="E15" s="39">
        <v>4284.9375737184964</v>
      </c>
      <c r="F15" s="40">
        <v>5197.3382747618261</v>
      </c>
      <c r="G15" s="40">
        <v>5197.3382747618261</v>
      </c>
      <c r="H15" s="40">
        <v>4951.3982747618265</v>
      </c>
      <c r="I15" s="40">
        <v>5480.8247478950316</v>
      </c>
      <c r="J15" s="41">
        <v>5251.2801496956808</v>
      </c>
      <c r="K15" s="39">
        <v>5949.3026271875615</v>
      </c>
      <c r="L15" s="40">
        <v>6817.3428661308908</v>
      </c>
      <c r="M15" s="40">
        <v>6711.7605427268318</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4057.9328332584969</v>
      </c>
      <c r="D18" s="38">
        <v>3705.1784678184968</v>
      </c>
      <c r="E18" s="39">
        <v>4284.9375737184964</v>
      </c>
      <c r="F18" s="40">
        <v>5197.3382747618261</v>
      </c>
      <c r="G18" s="40">
        <v>5197.3382747618261</v>
      </c>
      <c r="H18" s="40">
        <v>4951.3982747618265</v>
      </c>
      <c r="I18" s="40">
        <v>5480.8247478950316</v>
      </c>
      <c r="J18" s="41">
        <v>5251.2801496956808</v>
      </c>
      <c r="K18" s="39">
        <v>5949.3026271875615</v>
      </c>
      <c r="L18" s="40">
        <v>6817.3428661308908</v>
      </c>
      <c r="M18" s="40">
        <v>6711.7605427268318</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27" customHeight="1" x14ac:dyDescent="0.25">
      <c r="A29" s="59" t="s">
        <v>45</v>
      </c>
      <c r="B29" s="73" t="s">
        <v>55</v>
      </c>
      <c r="C29" s="73"/>
      <c r="D29" s="73"/>
      <c r="E29" s="73"/>
      <c r="F29" s="73"/>
      <c r="G29" s="73"/>
      <c r="H29" s="73"/>
      <c r="I29" s="73"/>
      <c r="J29" s="57"/>
      <c r="K29" s="55"/>
      <c r="L29" s="52"/>
      <c r="M29" s="52"/>
    </row>
    <row r="30" spans="1:13" ht="25.5" customHeight="1"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3" spans="1:11" ht="15.75" thickBot="1" x14ac:dyDescent="0.3"/>
    <row r="34" spans="1:11" ht="15.75" outlineLevel="1" thickTop="1" x14ac:dyDescent="0.25">
      <c r="A34" s="61"/>
      <c r="B34" s="62" t="s">
        <v>58</v>
      </c>
      <c r="C34" s="90" t="s">
        <v>3</v>
      </c>
      <c r="D34" s="91"/>
      <c r="E34" s="91"/>
      <c r="J34" s="3"/>
      <c r="K34" s="3"/>
    </row>
    <row r="35" spans="1:11" outlineLevel="1" x14ac:dyDescent="0.25">
      <c r="A35" s="8"/>
      <c r="B35" s="63" t="s">
        <v>59</v>
      </c>
      <c r="C35" s="88"/>
      <c r="D35" s="89"/>
      <c r="E35" s="89"/>
      <c r="J35" s="3"/>
      <c r="K35" s="3"/>
    </row>
    <row r="36" spans="1:11" ht="29.25" customHeight="1" outlineLevel="1" x14ac:dyDescent="0.25">
      <c r="A36" s="81" t="s">
        <v>6</v>
      </c>
      <c r="B36" s="83" t="s">
        <v>7</v>
      </c>
      <c r="C36" s="19" t="s">
        <v>60</v>
      </c>
      <c r="E36" s="21" t="s">
        <v>61</v>
      </c>
      <c r="J36" s="3"/>
      <c r="K36" s="3"/>
    </row>
    <row r="37" spans="1:11" outlineLevel="1" x14ac:dyDescent="0.25">
      <c r="A37" s="81"/>
      <c r="B37" s="83"/>
      <c r="C37" s="64"/>
      <c r="E37" s="65"/>
      <c r="J37" s="3"/>
      <c r="K37" s="3"/>
    </row>
    <row r="38" spans="1:11" outlineLevel="1" x14ac:dyDescent="0.25">
      <c r="A38" s="82"/>
      <c r="B38" s="84"/>
      <c r="C38" s="19" t="s">
        <v>12</v>
      </c>
      <c r="E38" s="21" t="s">
        <v>12</v>
      </c>
      <c r="J38" s="3"/>
      <c r="K38" s="3"/>
    </row>
    <row r="39" spans="1:11" outlineLevel="1" x14ac:dyDescent="0.25">
      <c r="A39" s="23" t="s">
        <v>13</v>
      </c>
      <c r="B39" s="24" t="s">
        <v>14</v>
      </c>
      <c r="C39" s="25">
        <v>4051.44</v>
      </c>
      <c r="E39" s="34">
        <v>4282.1899999999996</v>
      </c>
      <c r="J39" s="3"/>
      <c r="K39" s="3"/>
    </row>
    <row r="40" spans="1:11" outlineLevel="1" x14ac:dyDescent="0.25">
      <c r="A40" s="23" t="s">
        <v>15</v>
      </c>
      <c r="B40" s="24" t="s">
        <v>16</v>
      </c>
      <c r="C40" s="29" t="s">
        <v>17</v>
      </c>
      <c r="E40" s="66" t="s">
        <v>17</v>
      </c>
      <c r="J40" s="3"/>
      <c r="K40" s="3"/>
    </row>
    <row r="41" spans="1:11" outlineLevel="1" x14ac:dyDescent="0.25">
      <c r="A41" s="23" t="s">
        <v>18</v>
      </c>
      <c r="B41" s="24" t="s">
        <v>19</v>
      </c>
      <c r="C41" s="31" t="s">
        <v>20</v>
      </c>
      <c r="E41" s="27" t="s">
        <v>20</v>
      </c>
      <c r="J41" s="3"/>
      <c r="K41" s="3"/>
    </row>
    <row r="42" spans="1:11" outlineLevel="1" x14ac:dyDescent="0.25">
      <c r="A42" s="23" t="s">
        <v>21</v>
      </c>
      <c r="B42" s="24" t="s">
        <v>22</v>
      </c>
      <c r="C42" s="25">
        <v>12.647674761826684</v>
      </c>
      <c r="E42" s="34">
        <v>12.647674761826684</v>
      </c>
      <c r="J42" s="3"/>
      <c r="K42" s="3"/>
    </row>
    <row r="43" spans="1:11" outlineLevel="1" x14ac:dyDescent="0.25">
      <c r="A43" s="23" t="s">
        <v>23</v>
      </c>
      <c r="B43" s="24" t="s">
        <v>24</v>
      </c>
      <c r="C43" s="29">
        <v>88.975023056669968</v>
      </c>
      <c r="E43" s="34">
        <v>88.975023056669968</v>
      </c>
      <c r="J43" s="3"/>
      <c r="K43" s="3"/>
    </row>
    <row r="44" spans="1:11" outlineLevel="1" x14ac:dyDescent="0.25">
      <c r="A44" s="23" t="s">
        <v>25</v>
      </c>
      <c r="B44" s="24" t="s">
        <v>26</v>
      </c>
      <c r="C44" s="29">
        <v>7.2353380000000005</v>
      </c>
      <c r="E44" s="34">
        <v>7.2353380000000005</v>
      </c>
      <c r="J44" s="3"/>
      <c r="K44" s="3"/>
    </row>
    <row r="45" spans="1:11" outlineLevel="1" x14ac:dyDescent="0.25">
      <c r="A45" s="23"/>
      <c r="B45" s="24" t="s">
        <v>27</v>
      </c>
      <c r="C45" s="25"/>
      <c r="E45" s="34"/>
      <c r="J45" s="3"/>
      <c r="K45" s="3"/>
    </row>
    <row r="46" spans="1:11" outlineLevel="1" x14ac:dyDescent="0.25">
      <c r="A46" s="36" t="s">
        <v>28</v>
      </c>
      <c r="B46" s="37" t="s">
        <v>29</v>
      </c>
      <c r="C46" s="38">
        <v>4160.2980358184968</v>
      </c>
      <c r="E46" s="40">
        <v>4391.0480358184959</v>
      </c>
      <c r="J46" s="3"/>
      <c r="K46" s="3"/>
    </row>
    <row r="47" spans="1:11" outlineLevel="1" x14ac:dyDescent="0.25">
      <c r="A47" s="23" t="s">
        <v>30</v>
      </c>
      <c r="B47" s="24" t="s">
        <v>31</v>
      </c>
      <c r="C47" s="25" t="s">
        <v>32</v>
      </c>
      <c r="E47" s="34" t="s">
        <v>32</v>
      </c>
      <c r="J47" s="3"/>
      <c r="K47" s="3"/>
    </row>
    <row r="48" spans="1:11" outlineLevel="1" x14ac:dyDescent="0.25">
      <c r="A48" s="23" t="s">
        <v>35</v>
      </c>
      <c r="B48" s="24" t="s">
        <v>36</v>
      </c>
      <c r="C48" s="29" t="s">
        <v>37</v>
      </c>
      <c r="E48" s="66" t="s">
        <v>37</v>
      </c>
      <c r="J48" s="3"/>
      <c r="K48" s="3"/>
    </row>
    <row r="49" spans="1:11" outlineLevel="1" x14ac:dyDescent="0.25">
      <c r="A49" s="36" t="s">
        <v>39</v>
      </c>
      <c r="B49" s="37" t="s">
        <v>40</v>
      </c>
      <c r="C49" s="38"/>
      <c r="E49" s="40"/>
      <c r="J49" s="3"/>
      <c r="K49" s="3"/>
    </row>
    <row r="50" spans="1:11" outlineLevel="1" x14ac:dyDescent="0.25">
      <c r="A50" s="23" t="s">
        <v>41</v>
      </c>
      <c r="B50" s="24" t="s">
        <v>42</v>
      </c>
      <c r="C50" s="25" t="s">
        <v>32</v>
      </c>
      <c r="E50" s="34" t="s">
        <v>32</v>
      </c>
      <c r="J50" s="3"/>
      <c r="K50" s="3"/>
    </row>
    <row r="51" spans="1:11" outlineLevel="1" x14ac:dyDescent="0.25">
      <c r="A51" s="23" t="s">
        <v>43</v>
      </c>
      <c r="B51" s="24" t="s">
        <v>44</v>
      </c>
      <c r="C51" s="31" t="s">
        <v>45</v>
      </c>
      <c r="E51" s="27" t="s">
        <v>46</v>
      </c>
      <c r="J51" s="3"/>
      <c r="K51" s="3"/>
    </row>
    <row r="52" spans="1:11" outlineLevel="1" x14ac:dyDescent="0.25">
      <c r="A52" s="23" t="s">
        <v>47</v>
      </c>
      <c r="B52" s="24" t="s">
        <v>48</v>
      </c>
      <c r="C52" s="31" t="s">
        <v>49</v>
      </c>
      <c r="E52" s="27" t="s">
        <v>49</v>
      </c>
      <c r="J52" s="3"/>
      <c r="K52" s="3"/>
    </row>
    <row r="53" spans="1:11" ht="15.75" outlineLevel="1" thickBot="1" x14ac:dyDescent="0.3">
      <c r="A53" s="42" t="s">
        <v>50</v>
      </c>
      <c r="B53" s="43" t="s">
        <v>51</v>
      </c>
      <c r="C53" s="44"/>
      <c r="E53" s="46"/>
      <c r="J53" s="3"/>
      <c r="K53" s="3"/>
    </row>
    <row r="54" spans="1:11" ht="15.75" outlineLevel="1" thickTop="1" x14ac:dyDescent="0.25"/>
    <row r="55" spans="1:11" outlineLevel="1" x14ac:dyDescent="0.25"/>
    <row r="56" spans="1:11" ht="86.25" customHeight="1" x14ac:dyDescent="0.25">
      <c r="A56" s="85" t="s">
        <v>62</v>
      </c>
      <c r="B56" s="85"/>
      <c r="C56" s="85"/>
      <c r="D56" s="85"/>
      <c r="E56" s="85"/>
      <c r="F56" s="85"/>
      <c r="G56" s="67"/>
      <c r="H56" s="67"/>
    </row>
  </sheetData>
  <sheetProtection algorithmName="SHA-512" hashValue="a7+oD4gKXi18MD7yyHb8dxuaVyWyqI4Sygxg9FJ5eaYDOKg+XULwry0vZ2Q2JkYoUHMuwk3WJVVatEhMhjbNUQ==" saltValue="ZOWzTfd6J73rKMiXdaStCA==" spinCount="100000" sheet="1" objects="1" scenarios="1"/>
  <mergeCells count="15">
    <mergeCell ref="A36:A38"/>
    <mergeCell ref="B36:B38"/>
    <mergeCell ref="A56:F56"/>
    <mergeCell ref="B26:L26"/>
    <mergeCell ref="B27:K27"/>
    <mergeCell ref="B28:K28"/>
    <mergeCell ref="B29:I29"/>
    <mergeCell ref="B30:K30"/>
    <mergeCell ref="C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activeCell="C13" sqref="C13"/>
    </sheetView>
  </sheetViews>
  <sheetFormatPr baseColWidth="10" defaultRowHeight="15" outlineLevelRow="1" x14ac:dyDescent="0.25"/>
  <cols>
    <col min="1" max="1" width="8" style="1" customWidth="1"/>
    <col min="2" max="2" width="63.28515625" style="2" customWidth="1"/>
    <col min="3" max="3" width="17.140625" style="2" bestFit="1" customWidth="1"/>
    <col min="4" max="4" width="16.5703125" style="2" bestFit="1" customWidth="1"/>
    <col min="5" max="5" width="14.7109375" style="2" customWidth="1"/>
    <col min="6" max="7" width="12.7109375" style="1" bestFit="1" customWidth="1"/>
    <col min="8" max="8" width="12.7109375" style="1" hidden="1" customWidth="1"/>
    <col min="9" max="10" width="16.5703125" style="1" bestFit="1" customWidth="1"/>
    <col min="11" max="11" width="17.85546875" style="1" customWidth="1"/>
    <col min="12" max="13" width="12.7109375" style="3" bestFit="1" customWidth="1"/>
    <col min="14" max="256" width="11.42578125" style="3"/>
    <col min="257" max="257" width="8" style="3" customWidth="1"/>
    <col min="258" max="258" width="63.28515625" style="3" customWidth="1"/>
    <col min="259" max="259" width="17.140625" style="3" bestFit="1" customWidth="1"/>
    <col min="260" max="260" width="16.5703125" style="3" bestFit="1" customWidth="1"/>
    <col min="261" max="261" width="14.7109375" style="3" customWidth="1"/>
    <col min="262" max="263" width="12.7109375" style="3" bestFit="1" customWidth="1"/>
    <col min="264" max="264" width="0" style="3" hidden="1" customWidth="1"/>
    <col min="265" max="266" width="16.5703125" style="3" bestFit="1" customWidth="1"/>
    <col min="267" max="267" width="17.85546875" style="3" customWidth="1"/>
    <col min="268" max="269" width="12.7109375" style="3" bestFit="1" customWidth="1"/>
    <col min="270" max="512" width="11.42578125" style="3"/>
    <col min="513" max="513" width="8" style="3" customWidth="1"/>
    <col min="514" max="514" width="63.28515625" style="3" customWidth="1"/>
    <col min="515" max="515" width="17.140625" style="3" bestFit="1" customWidth="1"/>
    <col min="516" max="516" width="16.5703125" style="3" bestFit="1" customWidth="1"/>
    <col min="517" max="517" width="14.7109375" style="3" customWidth="1"/>
    <col min="518" max="519" width="12.7109375" style="3" bestFit="1" customWidth="1"/>
    <col min="520" max="520" width="0" style="3" hidden="1" customWidth="1"/>
    <col min="521" max="522" width="16.5703125" style="3" bestFit="1" customWidth="1"/>
    <col min="523" max="523" width="17.85546875" style="3" customWidth="1"/>
    <col min="524" max="525" width="12.7109375" style="3" bestFit="1" customWidth="1"/>
    <col min="526" max="768" width="11.42578125" style="3"/>
    <col min="769" max="769" width="8" style="3" customWidth="1"/>
    <col min="770" max="770" width="63.28515625" style="3" customWidth="1"/>
    <col min="771" max="771" width="17.140625" style="3" bestFit="1" customWidth="1"/>
    <col min="772" max="772" width="16.5703125" style="3" bestFit="1" customWidth="1"/>
    <col min="773" max="773" width="14.7109375" style="3" customWidth="1"/>
    <col min="774" max="775" width="12.7109375" style="3" bestFit="1" customWidth="1"/>
    <col min="776" max="776" width="0" style="3" hidden="1" customWidth="1"/>
    <col min="777" max="778" width="16.5703125" style="3" bestFit="1" customWidth="1"/>
    <col min="779" max="779" width="17.85546875" style="3" customWidth="1"/>
    <col min="780" max="781" width="12.7109375" style="3" bestFit="1" customWidth="1"/>
    <col min="782" max="1024" width="11.42578125" style="3"/>
    <col min="1025" max="1025" width="8" style="3" customWidth="1"/>
    <col min="1026" max="1026" width="63.28515625" style="3" customWidth="1"/>
    <col min="1027" max="1027" width="17.140625" style="3" bestFit="1" customWidth="1"/>
    <col min="1028" max="1028" width="16.5703125" style="3" bestFit="1" customWidth="1"/>
    <col min="1029" max="1029" width="14.7109375" style="3" customWidth="1"/>
    <col min="1030" max="1031" width="12.7109375" style="3" bestFit="1" customWidth="1"/>
    <col min="1032" max="1032" width="0" style="3" hidden="1" customWidth="1"/>
    <col min="1033" max="1034" width="16.5703125" style="3" bestFit="1" customWidth="1"/>
    <col min="1035" max="1035" width="17.85546875" style="3" customWidth="1"/>
    <col min="1036" max="1037" width="12.7109375" style="3" bestFit="1" customWidth="1"/>
    <col min="1038" max="1280" width="11.42578125" style="3"/>
    <col min="1281" max="1281" width="8" style="3" customWidth="1"/>
    <col min="1282" max="1282" width="63.28515625" style="3" customWidth="1"/>
    <col min="1283" max="1283" width="17.140625" style="3" bestFit="1" customWidth="1"/>
    <col min="1284" max="1284" width="16.5703125" style="3" bestFit="1" customWidth="1"/>
    <col min="1285" max="1285" width="14.7109375" style="3" customWidth="1"/>
    <col min="1286" max="1287" width="12.7109375" style="3" bestFit="1" customWidth="1"/>
    <col min="1288" max="1288" width="0" style="3" hidden="1" customWidth="1"/>
    <col min="1289" max="1290" width="16.5703125" style="3" bestFit="1" customWidth="1"/>
    <col min="1291" max="1291" width="17.85546875" style="3" customWidth="1"/>
    <col min="1292" max="1293" width="12.7109375" style="3" bestFit="1" customWidth="1"/>
    <col min="1294" max="1536" width="11.42578125" style="3"/>
    <col min="1537" max="1537" width="8" style="3" customWidth="1"/>
    <col min="1538" max="1538" width="63.28515625" style="3" customWidth="1"/>
    <col min="1539" max="1539" width="17.140625" style="3" bestFit="1" customWidth="1"/>
    <col min="1540" max="1540" width="16.5703125" style="3" bestFit="1" customWidth="1"/>
    <col min="1541" max="1541" width="14.7109375" style="3" customWidth="1"/>
    <col min="1542" max="1543" width="12.7109375" style="3" bestFit="1" customWidth="1"/>
    <col min="1544" max="1544" width="0" style="3" hidden="1" customWidth="1"/>
    <col min="1545" max="1546" width="16.5703125" style="3" bestFit="1" customWidth="1"/>
    <col min="1547" max="1547" width="17.85546875" style="3" customWidth="1"/>
    <col min="1548" max="1549" width="12.7109375" style="3" bestFit="1" customWidth="1"/>
    <col min="1550" max="1792" width="11.42578125" style="3"/>
    <col min="1793" max="1793" width="8" style="3" customWidth="1"/>
    <col min="1794" max="1794" width="63.28515625" style="3" customWidth="1"/>
    <col min="1795" max="1795" width="17.140625" style="3" bestFit="1" customWidth="1"/>
    <col min="1796" max="1796" width="16.5703125" style="3" bestFit="1" customWidth="1"/>
    <col min="1797" max="1797" width="14.7109375" style="3" customWidth="1"/>
    <col min="1798" max="1799" width="12.7109375" style="3" bestFit="1" customWidth="1"/>
    <col min="1800" max="1800" width="0" style="3" hidden="1" customWidth="1"/>
    <col min="1801" max="1802" width="16.5703125" style="3" bestFit="1" customWidth="1"/>
    <col min="1803" max="1803" width="17.85546875" style="3" customWidth="1"/>
    <col min="1804" max="1805" width="12.7109375" style="3" bestFit="1" customWidth="1"/>
    <col min="1806" max="2048" width="11.42578125" style="3"/>
    <col min="2049" max="2049" width="8" style="3" customWidth="1"/>
    <col min="2050" max="2050" width="63.28515625" style="3" customWidth="1"/>
    <col min="2051" max="2051" width="17.140625" style="3" bestFit="1" customWidth="1"/>
    <col min="2052" max="2052" width="16.5703125" style="3" bestFit="1" customWidth="1"/>
    <col min="2053" max="2053" width="14.7109375" style="3" customWidth="1"/>
    <col min="2054" max="2055" width="12.7109375" style="3" bestFit="1" customWidth="1"/>
    <col min="2056" max="2056" width="0" style="3" hidden="1" customWidth="1"/>
    <col min="2057" max="2058" width="16.5703125" style="3" bestFit="1" customWidth="1"/>
    <col min="2059" max="2059" width="17.85546875" style="3" customWidth="1"/>
    <col min="2060" max="2061" width="12.7109375" style="3" bestFit="1" customWidth="1"/>
    <col min="2062" max="2304" width="11.42578125" style="3"/>
    <col min="2305" max="2305" width="8" style="3" customWidth="1"/>
    <col min="2306" max="2306" width="63.28515625" style="3" customWidth="1"/>
    <col min="2307" max="2307" width="17.140625" style="3" bestFit="1" customWidth="1"/>
    <col min="2308" max="2308" width="16.5703125" style="3" bestFit="1" customWidth="1"/>
    <col min="2309" max="2309" width="14.7109375" style="3" customWidth="1"/>
    <col min="2310" max="2311" width="12.7109375" style="3" bestFit="1" customWidth="1"/>
    <col min="2312" max="2312" width="0" style="3" hidden="1" customWidth="1"/>
    <col min="2313" max="2314" width="16.5703125" style="3" bestFit="1" customWidth="1"/>
    <col min="2315" max="2315" width="17.85546875" style="3" customWidth="1"/>
    <col min="2316" max="2317" width="12.7109375" style="3" bestFit="1" customWidth="1"/>
    <col min="2318" max="2560" width="11.42578125" style="3"/>
    <col min="2561" max="2561" width="8" style="3" customWidth="1"/>
    <col min="2562" max="2562" width="63.28515625" style="3" customWidth="1"/>
    <col min="2563" max="2563" width="17.140625" style="3" bestFit="1" customWidth="1"/>
    <col min="2564" max="2564" width="16.5703125" style="3" bestFit="1" customWidth="1"/>
    <col min="2565" max="2565" width="14.7109375" style="3" customWidth="1"/>
    <col min="2566" max="2567" width="12.7109375" style="3" bestFit="1" customWidth="1"/>
    <col min="2568" max="2568" width="0" style="3" hidden="1" customWidth="1"/>
    <col min="2569" max="2570" width="16.5703125" style="3" bestFit="1" customWidth="1"/>
    <col min="2571" max="2571" width="17.85546875" style="3" customWidth="1"/>
    <col min="2572" max="2573" width="12.7109375" style="3" bestFit="1" customWidth="1"/>
    <col min="2574" max="2816" width="11.42578125" style="3"/>
    <col min="2817" max="2817" width="8" style="3" customWidth="1"/>
    <col min="2818" max="2818" width="63.28515625" style="3" customWidth="1"/>
    <col min="2819" max="2819" width="17.140625" style="3" bestFit="1" customWidth="1"/>
    <col min="2820" max="2820" width="16.5703125" style="3" bestFit="1" customWidth="1"/>
    <col min="2821" max="2821" width="14.7109375" style="3" customWidth="1"/>
    <col min="2822" max="2823" width="12.7109375" style="3" bestFit="1" customWidth="1"/>
    <col min="2824" max="2824" width="0" style="3" hidden="1" customWidth="1"/>
    <col min="2825" max="2826" width="16.5703125" style="3" bestFit="1" customWidth="1"/>
    <col min="2827" max="2827" width="17.85546875" style="3" customWidth="1"/>
    <col min="2828" max="2829" width="12.7109375" style="3" bestFit="1" customWidth="1"/>
    <col min="2830" max="3072" width="11.42578125" style="3"/>
    <col min="3073" max="3073" width="8" style="3" customWidth="1"/>
    <col min="3074" max="3074" width="63.28515625" style="3" customWidth="1"/>
    <col min="3075" max="3075" width="17.140625" style="3" bestFit="1" customWidth="1"/>
    <col min="3076" max="3076" width="16.5703125" style="3" bestFit="1" customWidth="1"/>
    <col min="3077" max="3077" width="14.7109375" style="3" customWidth="1"/>
    <col min="3078" max="3079" width="12.7109375" style="3" bestFit="1" customWidth="1"/>
    <col min="3080" max="3080" width="0" style="3" hidden="1" customWidth="1"/>
    <col min="3081" max="3082" width="16.5703125" style="3" bestFit="1" customWidth="1"/>
    <col min="3083" max="3083" width="17.85546875" style="3" customWidth="1"/>
    <col min="3084" max="3085" width="12.7109375" style="3" bestFit="1" customWidth="1"/>
    <col min="3086" max="3328" width="11.42578125" style="3"/>
    <col min="3329" max="3329" width="8" style="3" customWidth="1"/>
    <col min="3330" max="3330" width="63.28515625" style="3" customWidth="1"/>
    <col min="3331" max="3331" width="17.140625" style="3" bestFit="1" customWidth="1"/>
    <col min="3332" max="3332" width="16.5703125" style="3" bestFit="1" customWidth="1"/>
    <col min="3333" max="3333" width="14.7109375" style="3" customWidth="1"/>
    <col min="3334" max="3335" width="12.7109375" style="3" bestFit="1" customWidth="1"/>
    <col min="3336" max="3336" width="0" style="3" hidden="1" customWidth="1"/>
    <col min="3337" max="3338" width="16.5703125" style="3" bestFit="1" customWidth="1"/>
    <col min="3339" max="3339" width="17.85546875" style="3" customWidth="1"/>
    <col min="3340" max="3341" width="12.7109375" style="3" bestFit="1" customWidth="1"/>
    <col min="3342" max="3584" width="11.42578125" style="3"/>
    <col min="3585" max="3585" width="8" style="3" customWidth="1"/>
    <col min="3586" max="3586" width="63.28515625" style="3" customWidth="1"/>
    <col min="3587" max="3587" width="17.140625" style="3" bestFit="1" customWidth="1"/>
    <col min="3588" max="3588" width="16.5703125" style="3" bestFit="1" customWidth="1"/>
    <col min="3589" max="3589" width="14.7109375" style="3" customWidth="1"/>
    <col min="3590" max="3591" width="12.7109375" style="3" bestFit="1" customWidth="1"/>
    <col min="3592" max="3592" width="0" style="3" hidden="1" customWidth="1"/>
    <col min="3593" max="3594" width="16.5703125" style="3" bestFit="1" customWidth="1"/>
    <col min="3595" max="3595" width="17.85546875" style="3" customWidth="1"/>
    <col min="3596" max="3597" width="12.7109375" style="3" bestFit="1" customWidth="1"/>
    <col min="3598" max="3840" width="11.42578125" style="3"/>
    <col min="3841" max="3841" width="8" style="3" customWidth="1"/>
    <col min="3842" max="3842" width="63.28515625" style="3" customWidth="1"/>
    <col min="3843" max="3843" width="17.140625" style="3" bestFit="1" customWidth="1"/>
    <col min="3844" max="3844" width="16.5703125" style="3" bestFit="1" customWidth="1"/>
    <col min="3845" max="3845" width="14.7109375" style="3" customWidth="1"/>
    <col min="3846" max="3847" width="12.7109375" style="3" bestFit="1" customWidth="1"/>
    <col min="3848" max="3848" width="0" style="3" hidden="1" customWidth="1"/>
    <col min="3849" max="3850" width="16.5703125" style="3" bestFit="1" customWidth="1"/>
    <col min="3851" max="3851" width="17.85546875" style="3" customWidth="1"/>
    <col min="3852" max="3853" width="12.7109375" style="3" bestFit="1" customWidth="1"/>
    <col min="3854" max="4096" width="11.42578125" style="3"/>
    <col min="4097" max="4097" width="8" style="3" customWidth="1"/>
    <col min="4098" max="4098" width="63.28515625" style="3" customWidth="1"/>
    <col min="4099" max="4099" width="17.140625" style="3" bestFit="1" customWidth="1"/>
    <col min="4100" max="4100" width="16.5703125" style="3" bestFit="1" customWidth="1"/>
    <col min="4101" max="4101" width="14.7109375" style="3" customWidth="1"/>
    <col min="4102" max="4103" width="12.7109375" style="3" bestFit="1" customWidth="1"/>
    <col min="4104" max="4104" width="0" style="3" hidden="1" customWidth="1"/>
    <col min="4105" max="4106" width="16.5703125" style="3" bestFit="1" customWidth="1"/>
    <col min="4107" max="4107" width="17.85546875" style="3" customWidth="1"/>
    <col min="4108" max="4109" width="12.7109375" style="3" bestFit="1" customWidth="1"/>
    <col min="4110" max="4352" width="11.42578125" style="3"/>
    <col min="4353" max="4353" width="8" style="3" customWidth="1"/>
    <col min="4354" max="4354" width="63.28515625" style="3" customWidth="1"/>
    <col min="4355" max="4355" width="17.140625" style="3" bestFit="1" customWidth="1"/>
    <col min="4356" max="4356" width="16.5703125" style="3" bestFit="1" customWidth="1"/>
    <col min="4357" max="4357" width="14.7109375" style="3" customWidth="1"/>
    <col min="4358" max="4359" width="12.7109375" style="3" bestFit="1" customWidth="1"/>
    <col min="4360" max="4360" width="0" style="3" hidden="1" customWidth="1"/>
    <col min="4361" max="4362" width="16.5703125" style="3" bestFit="1" customWidth="1"/>
    <col min="4363" max="4363" width="17.85546875" style="3" customWidth="1"/>
    <col min="4364" max="4365" width="12.7109375" style="3" bestFit="1" customWidth="1"/>
    <col min="4366" max="4608" width="11.42578125" style="3"/>
    <col min="4609" max="4609" width="8" style="3" customWidth="1"/>
    <col min="4610" max="4610" width="63.28515625" style="3" customWidth="1"/>
    <col min="4611" max="4611" width="17.140625" style="3" bestFit="1" customWidth="1"/>
    <col min="4612" max="4612" width="16.5703125" style="3" bestFit="1" customWidth="1"/>
    <col min="4613" max="4613" width="14.7109375" style="3" customWidth="1"/>
    <col min="4614" max="4615" width="12.7109375" style="3" bestFit="1" customWidth="1"/>
    <col min="4616" max="4616" width="0" style="3" hidden="1" customWidth="1"/>
    <col min="4617" max="4618" width="16.5703125" style="3" bestFit="1" customWidth="1"/>
    <col min="4619" max="4619" width="17.85546875" style="3" customWidth="1"/>
    <col min="4620" max="4621" width="12.7109375" style="3" bestFit="1" customWidth="1"/>
    <col min="4622" max="4864" width="11.42578125" style="3"/>
    <col min="4865" max="4865" width="8" style="3" customWidth="1"/>
    <col min="4866" max="4866" width="63.28515625" style="3" customWidth="1"/>
    <col min="4867" max="4867" width="17.140625" style="3" bestFit="1" customWidth="1"/>
    <col min="4868" max="4868" width="16.5703125" style="3" bestFit="1" customWidth="1"/>
    <col min="4869" max="4869" width="14.7109375" style="3" customWidth="1"/>
    <col min="4870" max="4871" width="12.7109375" style="3" bestFit="1" customWidth="1"/>
    <col min="4872" max="4872" width="0" style="3" hidden="1" customWidth="1"/>
    <col min="4873" max="4874" width="16.5703125" style="3" bestFit="1" customWidth="1"/>
    <col min="4875" max="4875" width="17.85546875" style="3" customWidth="1"/>
    <col min="4876" max="4877" width="12.7109375" style="3" bestFit="1" customWidth="1"/>
    <col min="4878" max="5120" width="11.42578125" style="3"/>
    <col min="5121" max="5121" width="8" style="3" customWidth="1"/>
    <col min="5122" max="5122" width="63.28515625" style="3" customWidth="1"/>
    <col min="5123" max="5123" width="17.140625" style="3" bestFit="1" customWidth="1"/>
    <col min="5124" max="5124" width="16.5703125" style="3" bestFit="1" customWidth="1"/>
    <col min="5125" max="5125" width="14.7109375" style="3" customWidth="1"/>
    <col min="5126" max="5127" width="12.7109375" style="3" bestFit="1" customWidth="1"/>
    <col min="5128" max="5128" width="0" style="3" hidden="1" customWidth="1"/>
    <col min="5129" max="5130" width="16.5703125" style="3" bestFit="1" customWidth="1"/>
    <col min="5131" max="5131" width="17.85546875" style="3" customWidth="1"/>
    <col min="5132" max="5133" width="12.7109375" style="3" bestFit="1" customWidth="1"/>
    <col min="5134" max="5376" width="11.42578125" style="3"/>
    <col min="5377" max="5377" width="8" style="3" customWidth="1"/>
    <col min="5378" max="5378" width="63.28515625" style="3" customWidth="1"/>
    <col min="5379" max="5379" width="17.140625" style="3" bestFit="1" customWidth="1"/>
    <col min="5380" max="5380" width="16.5703125" style="3" bestFit="1" customWidth="1"/>
    <col min="5381" max="5381" width="14.7109375" style="3" customWidth="1"/>
    <col min="5382" max="5383" width="12.7109375" style="3" bestFit="1" customWidth="1"/>
    <col min="5384" max="5384" width="0" style="3" hidden="1" customWidth="1"/>
    <col min="5385" max="5386" width="16.5703125" style="3" bestFit="1" customWidth="1"/>
    <col min="5387" max="5387" width="17.85546875" style="3" customWidth="1"/>
    <col min="5388" max="5389" width="12.7109375" style="3" bestFit="1" customWidth="1"/>
    <col min="5390" max="5632" width="11.42578125" style="3"/>
    <col min="5633" max="5633" width="8" style="3" customWidth="1"/>
    <col min="5634" max="5634" width="63.28515625" style="3" customWidth="1"/>
    <col min="5635" max="5635" width="17.140625" style="3" bestFit="1" customWidth="1"/>
    <col min="5636" max="5636" width="16.5703125" style="3" bestFit="1" customWidth="1"/>
    <col min="5637" max="5637" width="14.7109375" style="3" customWidth="1"/>
    <col min="5638" max="5639" width="12.7109375" style="3" bestFit="1" customWidth="1"/>
    <col min="5640" max="5640" width="0" style="3" hidden="1" customWidth="1"/>
    <col min="5641" max="5642" width="16.5703125" style="3" bestFit="1" customWidth="1"/>
    <col min="5643" max="5643" width="17.85546875" style="3" customWidth="1"/>
    <col min="5644" max="5645" width="12.7109375" style="3" bestFit="1" customWidth="1"/>
    <col min="5646" max="5888" width="11.42578125" style="3"/>
    <col min="5889" max="5889" width="8" style="3" customWidth="1"/>
    <col min="5890" max="5890" width="63.28515625" style="3" customWidth="1"/>
    <col min="5891" max="5891" width="17.140625" style="3" bestFit="1" customWidth="1"/>
    <col min="5892" max="5892" width="16.5703125" style="3" bestFit="1" customWidth="1"/>
    <col min="5893" max="5893" width="14.7109375" style="3" customWidth="1"/>
    <col min="5894" max="5895" width="12.7109375" style="3" bestFit="1" customWidth="1"/>
    <col min="5896" max="5896" width="0" style="3" hidden="1" customWidth="1"/>
    <col min="5897" max="5898" width="16.5703125" style="3" bestFit="1" customWidth="1"/>
    <col min="5899" max="5899" width="17.85546875" style="3" customWidth="1"/>
    <col min="5900" max="5901" width="12.7109375" style="3" bestFit="1" customWidth="1"/>
    <col min="5902" max="6144" width="11.42578125" style="3"/>
    <col min="6145" max="6145" width="8" style="3" customWidth="1"/>
    <col min="6146" max="6146" width="63.28515625" style="3" customWidth="1"/>
    <col min="6147" max="6147" width="17.140625" style="3" bestFit="1" customWidth="1"/>
    <col min="6148" max="6148" width="16.5703125" style="3" bestFit="1" customWidth="1"/>
    <col min="6149" max="6149" width="14.7109375" style="3" customWidth="1"/>
    <col min="6150" max="6151" width="12.7109375" style="3" bestFit="1" customWidth="1"/>
    <col min="6152" max="6152" width="0" style="3" hidden="1" customWidth="1"/>
    <col min="6153" max="6154" width="16.5703125" style="3" bestFit="1" customWidth="1"/>
    <col min="6155" max="6155" width="17.85546875" style="3" customWidth="1"/>
    <col min="6156" max="6157" width="12.7109375" style="3" bestFit="1" customWidth="1"/>
    <col min="6158" max="6400" width="11.42578125" style="3"/>
    <col min="6401" max="6401" width="8" style="3" customWidth="1"/>
    <col min="6402" max="6402" width="63.28515625" style="3" customWidth="1"/>
    <col min="6403" max="6403" width="17.140625" style="3" bestFit="1" customWidth="1"/>
    <col min="6404" max="6404" width="16.5703125" style="3" bestFit="1" customWidth="1"/>
    <col min="6405" max="6405" width="14.7109375" style="3" customWidth="1"/>
    <col min="6406" max="6407" width="12.7109375" style="3" bestFit="1" customWidth="1"/>
    <col min="6408" max="6408" width="0" style="3" hidden="1" customWidth="1"/>
    <col min="6409" max="6410" width="16.5703125" style="3" bestFit="1" customWidth="1"/>
    <col min="6411" max="6411" width="17.85546875" style="3" customWidth="1"/>
    <col min="6412" max="6413" width="12.7109375" style="3" bestFit="1" customWidth="1"/>
    <col min="6414" max="6656" width="11.42578125" style="3"/>
    <col min="6657" max="6657" width="8" style="3" customWidth="1"/>
    <col min="6658" max="6658" width="63.28515625" style="3" customWidth="1"/>
    <col min="6659" max="6659" width="17.140625" style="3" bestFit="1" customWidth="1"/>
    <col min="6660" max="6660" width="16.5703125" style="3" bestFit="1" customWidth="1"/>
    <col min="6661" max="6661" width="14.7109375" style="3" customWidth="1"/>
    <col min="6662" max="6663" width="12.7109375" style="3" bestFit="1" customWidth="1"/>
    <col min="6664" max="6664" width="0" style="3" hidden="1" customWidth="1"/>
    <col min="6665" max="6666" width="16.5703125" style="3" bestFit="1" customWidth="1"/>
    <col min="6667" max="6667" width="17.85546875" style="3" customWidth="1"/>
    <col min="6668" max="6669" width="12.7109375" style="3" bestFit="1" customWidth="1"/>
    <col min="6670" max="6912" width="11.42578125" style="3"/>
    <col min="6913" max="6913" width="8" style="3" customWidth="1"/>
    <col min="6914" max="6914" width="63.28515625" style="3" customWidth="1"/>
    <col min="6915" max="6915" width="17.140625" style="3" bestFit="1" customWidth="1"/>
    <col min="6916" max="6916" width="16.5703125" style="3" bestFit="1" customWidth="1"/>
    <col min="6917" max="6917" width="14.7109375" style="3" customWidth="1"/>
    <col min="6918" max="6919" width="12.7109375" style="3" bestFit="1" customWidth="1"/>
    <col min="6920" max="6920" width="0" style="3" hidden="1" customWidth="1"/>
    <col min="6921" max="6922" width="16.5703125" style="3" bestFit="1" customWidth="1"/>
    <col min="6923" max="6923" width="17.85546875" style="3" customWidth="1"/>
    <col min="6924" max="6925" width="12.7109375" style="3" bestFit="1" customWidth="1"/>
    <col min="6926" max="7168" width="11.42578125" style="3"/>
    <col min="7169" max="7169" width="8" style="3" customWidth="1"/>
    <col min="7170" max="7170" width="63.28515625" style="3" customWidth="1"/>
    <col min="7171" max="7171" width="17.140625" style="3" bestFit="1" customWidth="1"/>
    <col min="7172" max="7172" width="16.5703125" style="3" bestFit="1" customWidth="1"/>
    <col min="7173" max="7173" width="14.7109375" style="3" customWidth="1"/>
    <col min="7174" max="7175" width="12.7109375" style="3" bestFit="1" customWidth="1"/>
    <col min="7176" max="7176" width="0" style="3" hidden="1" customWidth="1"/>
    <col min="7177" max="7178" width="16.5703125" style="3" bestFit="1" customWidth="1"/>
    <col min="7179" max="7179" width="17.85546875" style="3" customWidth="1"/>
    <col min="7180" max="7181" width="12.7109375" style="3" bestFit="1" customWidth="1"/>
    <col min="7182" max="7424" width="11.42578125" style="3"/>
    <col min="7425" max="7425" width="8" style="3" customWidth="1"/>
    <col min="7426" max="7426" width="63.28515625" style="3" customWidth="1"/>
    <col min="7427" max="7427" width="17.140625" style="3" bestFit="1" customWidth="1"/>
    <col min="7428" max="7428" width="16.5703125" style="3" bestFit="1" customWidth="1"/>
    <col min="7429" max="7429" width="14.7109375" style="3" customWidth="1"/>
    <col min="7430" max="7431" width="12.7109375" style="3" bestFit="1" customWidth="1"/>
    <col min="7432" max="7432" width="0" style="3" hidden="1" customWidth="1"/>
    <col min="7433" max="7434" width="16.5703125" style="3" bestFit="1" customWidth="1"/>
    <col min="7435" max="7435" width="17.85546875" style="3" customWidth="1"/>
    <col min="7436" max="7437" width="12.7109375" style="3" bestFit="1" customWidth="1"/>
    <col min="7438" max="7680" width="11.42578125" style="3"/>
    <col min="7681" max="7681" width="8" style="3" customWidth="1"/>
    <col min="7682" max="7682" width="63.28515625" style="3" customWidth="1"/>
    <col min="7683" max="7683" width="17.140625" style="3" bestFit="1" customWidth="1"/>
    <col min="7684" max="7684" width="16.5703125" style="3" bestFit="1" customWidth="1"/>
    <col min="7685" max="7685" width="14.7109375" style="3" customWidth="1"/>
    <col min="7686" max="7687" width="12.7109375" style="3" bestFit="1" customWidth="1"/>
    <col min="7688" max="7688" width="0" style="3" hidden="1" customWidth="1"/>
    <col min="7689" max="7690" width="16.5703125" style="3" bestFit="1" customWidth="1"/>
    <col min="7691" max="7691" width="17.85546875" style="3" customWidth="1"/>
    <col min="7692" max="7693" width="12.7109375" style="3" bestFit="1" customWidth="1"/>
    <col min="7694" max="7936" width="11.42578125" style="3"/>
    <col min="7937" max="7937" width="8" style="3" customWidth="1"/>
    <col min="7938" max="7938" width="63.28515625" style="3" customWidth="1"/>
    <col min="7939" max="7939" width="17.140625" style="3" bestFit="1" customWidth="1"/>
    <col min="7940" max="7940" width="16.5703125" style="3" bestFit="1" customWidth="1"/>
    <col min="7941" max="7941" width="14.7109375" style="3" customWidth="1"/>
    <col min="7942" max="7943" width="12.7109375" style="3" bestFit="1" customWidth="1"/>
    <col min="7944" max="7944" width="0" style="3" hidden="1" customWidth="1"/>
    <col min="7945" max="7946" width="16.5703125" style="3" bestFit="1" customWidth="1"/>
    <col min="7947" max="7947" width="17.85546875" style="3" customWidth="1"/>
    <col min="7948" max="7949" width="12.7109375" style="3" bestFit="1" customWidth="1"/>
    <col min="7950" max="8192" width="11.42578125" style="3"/>
    <col min="8193" max="8193" width="8" style="3" customWidth="1"/>
    <col min="8194" max="8194" width="63.28515625" style="3" customWidth="1"/>
    <col min="8195" max="8195" width="17.140625" style="3" bestFit="1" customWidth="1"/>
    <col min="8196" max="8196" width="16.5703125" style="3" bestFit="1" customWidth="1"/>
    <col min="8197" max="8197" width="14.7109375" style="3" customWidth="1"/>
    <col min="8198" max="8199" width="12.7109375" style="3" bestFit="1" customWidth="1"/>
    <col min="8200" max="8200" width="0" style="3" hidden="1" customWidth="1"/>
    <col min="8201" max="8202" width="16.5703125" style="3" bestFit="1" customWidth="1"/>
    <col min="8203" max="8203" width="17.85546875" style="3" customWidth="1"/>
    <col min="8204" max="8205" width="12.7109375" style="3" bestFit="1" customWidth="1"/>
    <col min="8206" max="8448" width="11.42578125" style="3"/>
    <col min="8449" max="8449" width="8" style="3" customWidth="1"/>
    <col min="8450" max="8450" width="63.28515625" style="3" customWidth="1"/>
    <col min="8451" max="8451" width="17.140625" style="3" bestFit="1" customWidth="1"/>
    <col min="8452" max="8452" width="16.5703125" style="3" bestFit="1" customWidth="1"/>
    <col min="8453" max="8453" width="14.7109375" style="3" customWidth="1"/>
    <col min="8454" max="8455" width="12.7109375" style="3" bestFit="1" customWidth="1"/>
    <col min="8456" max="8456" width="0" style="3" hidden="1" customWidth="1"/>
    <col min="8457" max="8458" width="16.5703125" style="3" bestFit="1" customWidth="1"/>
    <col min="8459" max="8459" width="17.85546875" style="3" customWidth="1"/>
    <col min="8460" max="8461" width="12.7109375" style="3" bestFit="1" customWidth="1"/>
    <col min="8462" max="8704" width="11.42578125" style="3"/>
    <col min="8705" max="8705" width="8" style="3" customWidth="1"/>
    <col min="8706" max="8706" width="63.28515625" style="3" customWidth="1"/>
    <col min="8707" max="8707" width="17.140625" style="3" bestFit="1" customWidth="1"/>
    <col min="8708" max="8708" width="16.5703125" style="3" bestFit="1" customWidth="1"/>
    <col min="8709" max="8709" width="14.7109375" style="3" customWidth="1"/>
    <col min="8710" max="8711" width="12.7109375" style="3" bestFit="1" customWidth="1"/>
    <col min="8712" max="8712" width="0" style="3" hidden="1" customWidth="1"/>
    <col min="8713" max="8714" width="16.5703125" style="3" bestFit="1" customWidth="1"/>
    <col min="8715" max="8715" width="17.85546875" style="3" customWidth="1"/>
    <col min="8716" max="8717" width="12.7109375" style="3" bestFit="1" customWidth="1"/>
    <col min="8718" max="8960" width="11.42578125" style="3"/>
    <col min="8961" max="8961" width="8" style="3" customWidth="1"/>
    <col min="8962" max="8962" width="63.28515625" style="3" customWidth="1"/>
    <col min="8963" max="8963" width="17.140625" style="3" bestFit="1" customWidth="1"/>
    <col min="8964" max="8964" width="16.5703125" style="3" bestFit="1" customWidth="1"/>
    <col min="8965" max="8965" width="14.7109375" style="3" customWidth="1"/>
    <col min="8966" max="8967" width="12.7109375" style="3" bestFit="1" customWidth="1"/>
    <col min="8968" max="8968" width="0" style="3" hidden="1" customWidth="1"/>
    <col min="8969" max="8970" width="16.5703125" style="3" bestFit="1" customWidth="1"/>
    <col min="8971" max="8971" width="17.85546875" style="3" customWidth="1"/>
    <col min="8972" max="8973" width="12.7109375" style="3" bestFit="1" customWidth="1"/>
    <col min="8974" max="9216" width="11.42578125" style="3"/>
    <col min="9217" max="9217" width="8" style="3" customWidth="1"/>
    <col min="9218" max="9218" width="63.28515625" style="3" customWidth="1"/>
    <col min="9219" max="9219" width="17.140625" style="3" bestFit="1" customWidth="1"/>
    <col min="9220" max="9220" width="16.5703125" style="3" bestFit="1" customWidth="1"/>
    <col min="9221" max="9221" width="14.7109375" style="3" customWidth="1"/>
    <col min="9222" max="9223" width="12.7109375" style="3" bestFit="1" customWidth="1"/>
    <col min="9224" max="9224" width="0" style="3" hidden="1" customWidth="1"/>
    <col min="9225" max="9226" width="16.5703125" style="3" bestFit="1" customWidth="1"/>
    <col min="9227" max="9227" width="17.85546875" style="3" customWidth="1"/>
    <col min="9228" max="9229" width="12.7109375" style="3" bestFit="1" customWidth="1"/>
    <col min="9230" max="9472" width="11.42578125" style="3"/>
    <col min="9473" max="9473" width="8" style="3" customWidth="1"/>
    <col min="9474" max="9474" width="63.28515625" style="3" customWidth="1"/>
    <col min="9475" max="9475" width="17.140625" style="3" bestFit="1" customWidth="1"/>
    <col min="9476" max="9476" width="16.5703125" style="3" bestFit="1" customWidth="1"/>
    <col min="9477" max="9477" width="14.7109375" style="3" customWidth="1"/>
    <col min="9478" max="9479" width="12.7109375" style="3" bestFit="1" customWidth="1"/>
    <col min="9480" max="9480" width="0" style="3" hidden="1" customWidth="1"/>
    <col min="9481" max="9482" width="16.5703125" style="3" bestFit="1" customWidth="1"/>
    <col min="9483" max="9483" width="17.85546875" style="3" customWidth="1"/>
    <col min="9484" max="9485" width="12.7109375" style="3" bestFit="1" customWidth="1"/>
    <col min="9486" max="9728" width="11.42578125" style="3"/>
    <col min="9729" max="9729" width="8" style="3" customWidth="1"/>
    <col min="9730" max="9730" width="63.28515625" style="3" customWidth="1"/>
    <col min="9731" max="9731" width="17.140625" style="3" bestFit="1" customWidth="1"/>
    <col min="9732" max="9732" width="16.5703125" style="3" bestFit="1" customWidth="1"/>
    <col min="9733" max="9733" width="14.7109375" style="3" customWidth="1"/>
    <col min="9734" max="9735" width="12.7109375" style="3" bestFit="1" customWidth="1"/>
    <col min="9736" max="9736" width="0" style="3" hidden="1" customWidth="1"/>
    <col min="9737" max="9738" width="16.5703125" style="3" bestFit="1" customWidth="1"/>
    <col min="9739" max="9739" width="17.85546875" style="3" customWidth="1"/>
    <col min="9740" max="9741" width="12.7109375" style="3" bestFit="1" customWidth="1"/>
    <col min="9742" max="9984" width="11.42578125" style="3"/>
    <col min="9985" max="9985" width="8" style="3" customWidth="1"/>
    <col min="9986" max="9986" width="63.28515625" style="3" customWidth="1"/>
    <col min="9987" max="9987" width="17.140625" style="3" bestFit="1" customWidth="1"/>
    <col min="9988" max="9988" width="16.5703125" style="3" bestFit="1" customWidth="1"/>
    <col min="9989" max="9989" width="14.7109375" style="3" customWidth="1"/>
    <col min="9990" max="9991" width="12.7109375" style="3" bestFit="1" customWidth="1"/>
    <col min="9992" max="9992" width="0" style="3" hidden="1" customWidth="1"/>
    <col min="9993" max="9994" width="16.5703125" style="3" bestFit="1" customWidth="1"/>
    <col min="9995" max="9995" width="17.85546875" style="3" customWidth="1"/>
    <col min="9996" max="9997" width="12.7109375" style="3" bestFit="1" customWidth="1"/>
    <col min="9998" max="10240" width="11.42578125" style="3"/>
    <col min="10241" max="10241" width="8" style="3" customWidth="1"/>
    <col min="10242" max="10242" width="63.28515625" style="3" customWidth="1"/>
    <col min="10243" max="10243" width="17.140625" style="3" bestFit="1" customWidth="1"/>
    <col min="10244" max="10244" width="16.5703125" style="3" bestFit="1" customWidth="1"/>
    <col min="10245" max="10245" width="14.7109375" style="3" customWidth="1"/>
    <col min="10246" max="10247" width="12.7109375" style="3" bestFit="1" customWidth="1"/>
    <col min="10248" max="10248" width="0" style="3" hidden="1" customWidth="1"/>
    <col min="10249" max="10250" width="16.5703125" style="3" bestFit="1" customWidth="1"/>
    <col min="10251" max="10251" width="17.85546875" style="3" customWidth="1"/>
    <col min="10252" max="10253" width="12.7109375" style="3" bestFit="1" customWidth="1"/>
    <col min="10254" max="10496" width="11.42578125" style="3"/>
    <col min="10497" max="10497" width="8" style="3" customWidth="1"/>
    <col min="10498" max="10498" width="63.28515625" style="3" customWidth="1"/>
    <col min="10499" max="10499" width="17.140625" style="3" bestFit="1" customWidth="1"/>
    <col min="10500" max="10500" width="16.5703125" style="3" bestFit="1" customWidth="1"/>
    <col min="10501" max="10501" width="14.7109375" style="3" customWidth="1"/>
    <col min="10502" max="10503" width="12.7109375" style="3" bestFit="1" customWidth="1"/>
    <col min="10504" max="10504" width="0" style="3" hidden="1" customWidth="1"/>
    <col min="10505" max="10506" width="16.5703125" style="3" bestFit="1" customWidth="1"/>
    <col min="10507" max="10507" width="17.85546875" style="3" customWidth="1"/>
    <col min="10508" max="10509" width="12.7109375" style="3" bestFit="1" customWidth="1"/>
    <col min="10510" max="10752" width="11.42578125" style="3"/>
    <col min="10753" max="10753" width="8" style="3" customWidth="1"/>
    <col min="10754" max="10754" width="63.28515625" style="3" customWidth="1"/>
    <col min="10755" max="10755" width="17.140625" style="3" bestFit="1" customWidth="1"/>
    <col min="10756" max="10756" width="16.5703125" style="3" bestFit="1" customWidth="1"/>
    <col min="10757" max="10757" width="14.7109375" style="3" customWidth="1"/>
    <col min="10758" max="10759" width="12.7109375" style="3" bestFit="1" customWidth="1"/>
    <col min="10760" max="10760" width="0" style="3" hidden="1" customWidth="1"/>
    <col min="10761" max="10762" width="16.5703125" style="3" bestFit="1" customWidth="1"/>
    <col min="10763" max="10763" width="17.85546875" style="3" customWidth="1"/>
    <col min="10764" max="10765" width="12.7109375" style="3" bestFit="1" customWidth="1"/>
    <col min="10766" max="11008" width="11.42578125" style="3"/>
    <col min="11009" max="11009" width="8" style="3" customWidth="1"/>
    <col min="11010" max="11010" width="63.28515625" style="3" customWidth="1"/>
    <col min="11011" max="11011" width="17.140625" style="3" bestFit="1" customWidth="1"/>
    <col min="11012" max="11012" width="16.5703125" style="3" bestFit="1" customWidth="1"/>
    <col min="11013" max="11013" width="14.7109375" style="3" customWidth="1"/>
    <col min="11014" max="11015" width="12.7109375" style="3" bestFit="1" customWidth="1"/>
    <col min="11016" max="11016" width="0" style="3" hidden="1" customWidth="1"/>
    <col min="11017" max="11018" width="16.5703125" style="3" bestFit="1" customWidth="1"/>
    <col min="11019" max="11019" width="17.85546875" style="3" customWidth="1"/>
    <col min="11020" max="11021" width="12.7109375" style="3" bestFit="1" customWidth="1"/>
    <col min="11022" max="11264" width="11.42578125" style="3"/>
    <col min="11265" max="11265" width="8" style="3" customWidth="1"/>
    <col min="11266" max="11266" width="63.28515625" style="3" customWidth="1"/>
    <col min="11267" max="11267" width="17.140625" style="3" bestFit="1" customWidth="1"/>
    <col min="11268" max="11268" width="16.5703125" style="3" bestFit="1" customWidth="1"/>
    <col min="11269" max="11269" width="14.7109375" style="3" customWidth="1"/>
    <col min="11270" max="11271" width="12.7109375" style="3" bestFit="1" customWidth="1"/>
    <col min="11272" max="11272" width="0" style="3" hidden="1" customWidth="1"/>
    <col min="11273" max="11274" width="16.5703125" style="3" bestFit="1" customWidth="1"/>
    <col min="11275" max="11275" width="17.85546875" style="3" customWidth="1"/>
    <col min="11276" max="11277" width="12.7109375" style="3" bestFit="1" customWidth="1"/>
    <col min="11278" max="11520" width="11.42578125" style="3"/>
    <col min="11521" max="11521" width="8" style="3" customWidth="1"/>
    <col min="11522" max="11522" width="63.28515625" style="3" customWidth="1"/>
    <col min="11523" max="11523" width="17.140625" style="3" bestFit="1" customWidth="1"/>
    <col min="11524" max="11524" width="16.5703125" style="3" bestFit="1" customWidth="1"/>
    <col min="11525" max="11525" width="14.7109375" style="3" customWidth="1"/>
    <col min="11526" max="11527" width="12.7109375" style="3" bestFit="1" customWidth="1"/>
    <col min="11528" max="11528" width="0" style="3" hidden="1" customWidth="1"/>
    <col min="11529" max="11530" width="16.5703125" style="3" bestFit="1" customWidth="1"/>
    <col min="11531" max="11531" width="17.85546875" style="3" customWidth="1"/>
    <col min="11532" max="11533" width="12.7109375" style="3" bestFit="1" customWidth="1"/>
    <col min="11534" max="11776" width="11.42578125" style="3"/>
    <col min="11777" max="11777" width="8" style="3" customWidth="1"/>
    <col min="11778" max="11778" width="63.28515625" style="3" customWidth="1"/>
    <col min="11779" max="11779" width="17.140625" style="3" bestFit="1" customWidth="1"/>
    <col min="11780" max="11780" width="16.5703125" style="3" bestFit="1" customWidth="1"/>
    <col min="11781" max="11781" width="14.7109375" style="3" customWidth="1"/>
    <col min="11782" max="11783" width="12.7109375" style="3" bestFit="1" customWidth="1"/>
    <col min="11784" max="11784" width="0" style="3" hidden="1" customWidth="1"/>
    <col min="11785" max="11786" width="16.5703125" style="3" bestFit="1" customWidth="1"/>
    <col min="11787" max="11787" width="17.85546875" style="3" customWidth="1"/>
    <col min="11788" max="11789" width="12.7109375" style="3" bestFit="1" customWidth="1"/>
    <col min="11790" max="12032" width="11.42578125" style="3"/>
    <col min="12033" max="12033" width="8" style="3" customWidth="1"/>
    <col min="12034" max="12034" width="63.28515625" style="3" customWidth="1"/>
    <col min="12035" max="12035" width="17.140625" style="3" bestFit="1" customWidth="1"/>
    <col min="12036" max="12036" width="16.5703125" style="3" bestFit="1" customWidth="1"/>
    <col min="12037" max="12037" width="14.7109375" style="3" customWidth="1"/>
    <col min="12038" max="12039" width="12.7109375" style="3" bestFit="1" customWidth="1"/>
    <col min="12040" max="12040" width="0" style="3" hidden="1" customWidth="1"/>
    <col min="12041" max="12042" width="16.5703125" style="3" bestFit="1" customWidth="1"/>
    <col min="12043" max="12043" width="17.85546875" style="3" customWidth="1"/>
    <col min="12044" max="12045" width="12.7109375" style="3" bestFit="1" customWidth="1"/>
    <col min="12046" max="12288" width="11.42578125" style="3"/>
    <col min="12289" max="12289" width="8" style="3" customWidth="1"/>
    <col min="12290" max="12290" width="63.28515625" style="3" customWidth="1"/>
    <col min="12291" max="12291" width="17.140625" style="3" bestFit="1" customWidth="1"/>
    <col min="12292" max="12292" width="16.5703125" style="3" bestFit="1" customWidth="1"/>
    <col min="12293" max="12293" width="14.7109375" style="3" customWidth="1"/>
    <col min="12294" max="12295" width="12.7109375" style="3" bestFit="1" customWidth="1"/>
    <col min="12296" max="12296" width="0" style="3" hidden="1" customWidth="1"/>
    <col min="12297" max="12298" width="16.5703125" style="3" bestFit="1" customWidth="1"/>
    <col min="12299" max="12299" width="17.85546875" style="3" customWidth="1"/>
    <col min="12300" max="12301" width="12.7109375" style="3" bestFit="1" customWidth="1"/>
    <col min="12302" max="12544" width="11.42578125" style="3"/>
    <col min="12545" max="12545" width="8" style="3" customWidth="1"/>
    <col min="12546" max="12546" width="63.28515625" style="3" customWidth="1"/>
    <col min="12547" max="12547" width="17.140625" style="3" bestFit="1" customWidth="1"/>
    <col min="12548" max="12548" width="16.5703125" style="3" bestFit="1" customWidth="1"/>
    <col min="12549" max="12549" width="14.7109375" style="3" customWidth="1"/>
    <col min="12550" max="12551" width="12.7109375" style="3" bestFit="1" customWidth="1"/>
    <col min="12552" max="12552" width="0" style="3" hidden="1" customWidth="1"/>
    <col min="12553" max="12554" width="16.5703125" style="3" bestFit="1" customWidth="1"/>
    <col min="12555" max="12555" width="17.85546875" style="3" customWidth="1"/>
    <col min="12556" max="12557" width="12.7109375" style="3" bestFit="1" customWidth="1"/>
    <col min="12558" max="12800" width="11.42578125" style="3"/>
    <col min="12801" max="12801" width="8" style="3" customWidth="1"/>
    <col min="12802" max="12802" width="63.28515625" style="3" customWidth="1"/>
    <col min="12803" max="12803" width="17.140625" style="3" bestFit="1" customWidth="1"/>
    <col min="12804" max="12804" width="16.5703125" style="3" bestFit="1" customWidth="1"/>
    <col min="12805" max="12805" width="14.7109375" style="3" customWidth="1"/>
    <col min="12806" max="12807" width="12.7109375" style="3" bestFit="1" customWidth="1"/>
    <col min="12808" max="12808" width="0" style="3" hidden="1" customWidth="1"/>
    <col min="12809" max="12810" width="16.5703125" style="3" bestFit="1" customWidth="1"/>
    <col min="12811" max="12811" width="17.85546875" style="3" customWidth="1"/>
    <col min="12812" max="12813" width="12.7109375" style="3" bestFit="1" customWidth="1"/>
    <col min="12814" max="13056" width="11.42578125" style="3"/>
    <col min="13057" max="13057" width="8" style="3" customWidth="1"/>
    <col min="13058" max="13058" width="63.28515625" style="3" customWidth="1"/>
    <col min="13059" max="13059" width="17.140625" style="3" bestFit="1" customWidth="1"/>
    <col min="13060" max="13060" width="16.5703125" style="3" bestFit="1" customWidth="1"/>
    <col min="13061" max="13061" width="14.7109375" style="3" customWidth="1"/>
    <col min="13062" max="13063" width="12.7109375" style="3" bestFit="1" customWidth="1"/>
    <col min="13064" max="13064" width="0" style="3" hidden="1" customWidth="1"/>
    <col min="13065" max="13066" width="16.5703125" style="3" bestFit="1" customWidth="1"/>
    <col min="13067" max="13067" width="17.85546875" style="3" customWidth="1"/>
    <col min="13068" max="13069" width="12.7109375" style="3" bestFit="1" customWidth="1"/>
    <col min="13070" max="13312" width="11.42578125" style="3"/>
    <col min="13313" max="13313" width="8" style="3" customWidth="1"/>
    <col min="13314" max="13314" width="63.28515625" style="3" customWidth="1"/>
    <col min="13315" max="13315" width="17.140625" style="3" bestFit="1" customWidth="1"/>
    <col min="13316" max="13316" width="16.5703125" style="3" bestFit="1" customWidth="1"/>
    <col min="13317" max="13317" width="14.7109375" style="3" customWidth="1"/>
    <col min="13318" max="13319" width="12.7109375" style="3" bestFit="1" customWidth="1"/>
    <col min="13320" max="13320" width="0" style="3" hidden="1" customWidth="1"/>
    <col min="13321" max="13322" width="16.5703125" style="3" bestFit="1" customWidth="1"/>
    <col min="13323" max="13323" width="17.85546875" style="3" customWidth="1"/>
    <col min="13324" max="13325" width="12.7109375" style="3" bestFit="1" customWidth="1"/>
    <col min="13326" max="13568" width="11.42578125" style="3"/>
    <col min="13569" max="13569" width="8" style="3" customWidth="1"/>
    <col min="13570" max="13570" width="63.28515625" style="3" customWidth="1"/>
    <col min="13571" max="13571" width="17.140625" style="3" bestFit="1" customWidth="1"/>
    <col min="13572" max="13572" width="16.5703125" style="3" bestFit="1" customWidth="1"/>
    <col min="13573" max="13573" width="14.7109375" style="3" customWidth="1"/>
    <col min="13574" max="13575" width="12.7109375" style="3" bestFit="1" customWidth="1"/>
    <col min="13576" max="13576" width="0" style="3" hidden="1" customWidth="1"/>
    <col min="13577" max="13578" width="16.5703125" style="3" bestFit="1" customWidth="1"/>
    <col min="13579" max="13579" width="17.85546875" style="3" customWidth="1"/>
    <col min="13580" max="13581" width="12.7109375" style="3" bestFit="1" customWidth="1"/>
    <col min="13582" max="13824" width="11.42578125" style="3"/>
    <col min="13825" max="13825" width="8" style="3" customWidth="1"/>
    <col min="13826" max="13826" width="63.28515625" style="3" customWidth="1"/>
    <col min="13827" max="13827" width="17.140625" style="3" bestFit="1" customWidth="1"/>
    <col min="13828" max="13828" width="16.5703125" style="3" bestFit="1" customWidth="1"/>
    <col min="13829" max="13829" width="14.7109375" style="3" customWidth="1"/>
    <col min="13830" max="13831" width="12.7109375" style="3" bestFit="1" customWidth="1"/>
    <col min="13832" max="13832" width="0" style="3" hidden="1" customWidth="1"/>
    <col min="13833" max="13834" width="16.5703125" style="3" bestFit="1" customWidth="1"/>
    <col min="13835" max="13835" width="17.85546875" style="3" customWidth="1"/>
    <col min="13836" max="13837" width="12.7109375" style="3" bestFit="1" customWidth="1"/>
    <col min="13838" max="14080" width="11.42578125" style="3"/>
    <col min="14081" max="14081" width="8" style="3" customWidth="1"/>
    <col min="14082" max="14082" width="63.28515625" style="3" customWidth="1"/>
    <col min="14083" max="14083" width="17.140625" style="3" bestFit="1" customWidth="1"/>
    <col min="14084" max="14084" width="16.5703125" style="3" bestFit="1" customWidth="1"/>
    <col min="14085" max="14085" width="14.7109375" style="3" customWidth="1"/>
    <col min="14086" max="14087" width="12.7109375" style="3" bestFit="1" customWidth="1"/>
    <col min="14088" max="14088" width="0" style="3" hidden="1" customWidth="1"/>
    <col min="14089" max="14090" width="16.5703125" style="3" bestFit="1" customWidth="1"/>
    <col min="14091" max="14091" width="17.85546875" style="3" customWidth="1"/>
    <col min="14092" max="14093" width="12.7109375" style="3" bestFit="1" customWidth="1"/>
    <col min="14094" max="14336" width="11.42578125" style="3"/>
    <col min="14337" max="14337" width="8" style="3" customWidth="1"/>
    <col min="14338" max="14338" width="63.28515625" style="3" customWidth="1"/>
    <col min="14339" max="14339" width="17.140625" style="3" bestFit="1" customWidth="1"/>
    <col min="14340" max="14340" width="16.5703125" style="3" bestFit="1" customWidth="1"/>
    <col min="14341" max="14341" width="14.7109375" style="3" customWidth="1"/>
    <col min="14342" max="14343" width="12.7109375" style="3" bestFit="1" customWidth="1"/>
    <col min="14344" max="14344" width="0" style="3" hidden="1" customWidth="1"/>
    <col min="14345" max="14346" width="16.5703125" style="3" bestFit="1" customWidth="1"/>
    <col min="14347" max="14347" width="17.85546875" style="3" customWidth="1"/>
    <col min="14348" max="14349" width="12.7109375" style="3" bestFit="1" customWidth="1"/>
    <col min="14350" max="14592" width="11.42578125" style="3"/>
    <col min="14593" max="14593" width="8" style="3" customWidth="1"/>
    <col min="14594" max="14594" width="63.28515625" style="3" customWidth="1"/>
    <col min="14595" max="14595" width="17.140625" style="3" bestFit="1" customWidth="1"/>
    <col min="14596" max="14596" width="16.5703125" style="3" bestFit="1" customWidth="1"/>
    <col min="14597" max="14597" width="14.7109375" style="3" customWidth="1"/>
    <col min="14598" max="14599" width="12.7109375" style="3" bestFit="1" customWidth="1"/>
    <col min="14600" max="14600" width="0" style="3" hidden="1" customWidth="1"/>
    <col min="14601" max="14602" width="16.5703125" style="3" bestFit="1" customWidth="1"/>
    <col min="14603" max="14603" width="17.85546875" style="3" customWidth="1"/>
    <col min="14604" max="14605" width="12.7109375" style="3" bestFit="1" customWidth="1"/>
    <col min="14606" max="14848" width="11.42578125" style="3"/>
    <col min="14849" max="14849" width="8" style="3" customWidth="1"/>
    <col min="14850" max="14850" width="63.28515625" style="3" customWidth="1"/>
    <col min="14851" max="14851" width="17.140625" style="3" bestFit="1" customWidth="1"/>
    <col min="14852" max="14852" width="16.5703125" style="3" bestFit="1" customWidth="1"/>
    <col min="14853" max="14853" width="14.7109375" style="3" customWidth="1"/>
    <col min="14854" max="14855" width="12.7109375" style="3" bestFit="1" customWidth="1"/>
    <col min="14856" max="14856" width="0" style="3" hidden="1" customWidth="1"/>
    <col min="14857" max="14858" width="16.5703125" style="3" bestFit="1" customWidth="1"/>
    <col min="14859" max="14859" width="17.85546875" style="3" customWidth="1"/>
    <col min="14860" max="14861" width="12.7109375" style="3" bestFit="1" customWidth="1"/>
    <col min="14862" max="15104" width="11.42578125" style="3"/>
    <col min="15105" max="15105" width="8" style="3" customWidth="1"/>
    <col min="15106" max="15106" width="63.28515625" style="3" customWidth="1"/>
    <col min="15107" max="15107" width="17.140625" style="3" bestFit="1" customWidth="1"/>
    <col min="15108" max="15108" width="16.5703125" style="3" bestFit="1" customWidth="1"/>
    <col min="15109" max="15109" width="14.7109375" style="3" customWidth="1"/>
    <col min="15110" max="15111" width="12.7109375" style="3" bestFit="1" customWidth="1"/>
    <col min="15112" max="15112" width="0" style="3" hidden="1" customWidth="1"/>
    <col min="15113" max="15114" width="16.5703125" style="3" bestFit="1" customWidth="1"/>
    <col min="15115" max="15115" width="17.85546875" style="3" customWidth="1"/>
    <col min="15116" max="15117" width="12.7109375" style="3" bestFit="1" customWidth="1"/>
    <col min="15118" max="15360" width="11.42578125" style="3"/>
    <col min="15361" max="15361" width="8" style="3" customWidth="1"/>
    <col min="15362" max="15362" width="63.28515625" style="3" customWidth="1"/>
    <col min="15363" max="15363" width="17.140625" style="3" bestFit="1" customWidth="1"/>
    <col min="15364" max="15364" width="16.5703125" style="3" bestFit="1" customWidth="1"/>
    <col min="15365" max="15365" width="14.7109375" style="3" customWidth="1"/>
    <col min="15366" max="15367" width="12.7109375" style="3" bestFit="1" customWidth="1"/>
    <col min="15368" max="15368" width="0" style="3" hidden="1" customWidth="1"/>
    <col min="15369" max="15370" width="16.5703125" style="3" bestFit="1" customWidth="1"/>
    <col min="15371" max="15371" width="17.85546875" style="3" customWidth="1"/>
    <col min="15372" max="15373" width="12.7109375" style="3" bestFit="1" customWidth="1"/>
    <col min="15374" max="15616" width="11.42578125" style="3"/>
    <col min="15617" max="15617" width="8" style="3" customWidth="1"/>
    <col min="15618" max="15618" width="63.28515625" style="3" customWidth="1"/>
    <col min="15619" max="15619" width="17.140625" style="3" bestFit="1" customWidth="1"/>
    <col min="15620" max="15620" width="16.5703125" style="3" bestFit="1" customWidth="1"/>
    <col min="15621" max="15621" width="14.7109375" style="3" customWidth="1"/>
    <col min="15622" max="15623" width="12.7109375" style="3" bestFit="1" customWidth="1"/>
    <col min="15624" max="15624" width="0" style="3" hidden="1" customWidth="1"/>
    <col min="15625" max="15626" width="16.5703125" style="3" bestFit="1" customWidth="1"/>
    <col min="15627" max="15627" width="17.85546875" style="3" customWidth="1"/>
    <col min="15628" max="15629" width="12.7109375" style="3" bestFit="1" customWidth="1"/>
    <col min="15630" max="15872" width="11.42578125" style="3"/>
    <col min="15873" max="15873" width="8" style="3" customWidth="1"/>
    <col min="15874" max="15874" width="63.28515625" style="3" customWidth="1"/>
    <col min="15875" max="15875" width="17.140625" style="3" bestFit="1" customWidth="1"/>
    <col min="15876" max="15876" width="16.5703125" style="3" bestFit="1" customWidth="1"/>
    <col min="15877" max="15877" width="14.7109375" style="3" customWidth="1"/>
    <col min="15878" max="15879" width="12.7109375" style="3" bestFit="1" customWidth="1"/>
    <col min="15880" max="15880" width="0" style="3" hidden="1" customWidth="1"/>
    <col min="15881" max="15882" width="16.5703125" style="3" bestFit="1" customWidth="1"/>
    <col min="15883" max="15883" width="17.85546875" style="3" customWidth="1"/>
    <col min="15884" max="15885" width="12.7109375" style="3" bestFit="1" customWidth="1"/>
    <col min="15886" max="16128" width="11.42578125" style="3"/>
    <col min="16129" max="16129" width="8" style="3" customWidth="1"/>
    <col min="16130" max="16130" width="63.28515625" style="3" customWidth="1"/>
    <col min="16131" max="16131" width="17.140625" style="3" bestFit="1" customWidth="1"/>
    <col min="16132" max="16132" width="16.5703125" style="3" bestFit="1" customWidth="1"/>
    <col min="16133" max="16133" width="14.7109375" style="3" customWidth="1"/>
    <col min="16134" max="16135" width="12.7109375" style="3" bestFit="1" customWidth="1"/>
    <col min="16136" max="16136" width="0" style="3" hidden="1" customWidth="1"/>
    <col min="16137" max="16138" width="16.5703125" style="3" bestFit="1" customWidth="1"/>
    <col min="16139" max="16139" width="17.85546875" style="3" customWidth="1"/>
    <col min="16140" max="16141" width="12.7109375" style="3" bestFit="1" customWidth="1"/>
    <col min="16142" max="16384" width="11.42578125" style="3"/>
  </cols>
  <sheetData>
    <row r="1" spans="1:13" x14ac:dyDescent="0.25">
      <c r="B1" s="2" t="s">
        <v>80</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72">
        <v>0.06</v>
      </c>
      <c r="E6" s="18">
        <v>0.1</v>
      </c>
      <c r="F6" s="16">
        <v>0.08</v>
      </c>
      <c r="G6" s="72">
        <v>1.06</v>
      </c>
      <c r="H6" s="16"/>
      <c r="I6" s="16">
        <v>0.08</v>
      </c>
      <c r="J6" s="72">
        <v>0.06</v>
      </c>
      <c r="K6" s="18">
        <v>0.1</v>
      </c>
      <c r="L6" s="16">
        <v>0.08</v>
      </c>
      <c r="M6" s="72">
        <v>0.06</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3877.5647974399999</v>
      </c>
      <c r="D8" s="25">
        <v>3789.3762060799995</v>
      </c>
      <c r="E8" s="27">
        <v>4104.5695378999999</v>
      </c>
      <c r="F8" s="26">
        <v>5105.9399999999996</v>
      </c>
      <c r="G8" s="27">
        <v>5044.45</v>
      </c>
      <c r="H8" s="27">
        <v>4860</v>
      </c>
      <c r="I8" s="27">
        <v>4178.04</v>
      </c>
      <c r="J8" s="28">
        <v>4259.6899999999996</v>
      </c>
      <c r="K8" s="26">
        <v>4670.79</v>
      </c>
      <c r="L8" s="27">
        <v>5105.9399999999996</v>
      </c>
      <c r="M8" s="27">
        <v>5044.45</v>
      </c>
    </row>
    <row r="9" spans="1:13" x14ac:dyDescent="0.25">
      <c r="A9" s="23" t="s">
        <v>15</v>
      </c>
      <c r="B9" s="24" t="s">
        <v>16</v>
      </c>
      <c r="C9" s="29" t="s">
        <v>17</v>
      </c>
      <c r="D9" s="29" t="s">
        <v>17</v>
      </c>
      <c r="E9" s="27" t="s">
        <v>17</v>
      </c>
      <c r="F9" s="30" t="s">
        <v>17</v>
      </c>
      <c r="G9" s="27" t="s">
        <v>17</v>
      </c>
      <c r="H9" s="27" t="s">
        <v>17</v>
      </c>
      <c r="I9" s="27">
        <v>1116.4821207074697</v>
      </c>
      <c r="J9" s="28">
        <v>1213.5675225081191</v>
      </c>
      <c r="K9" s="26">
        <v>1092.21</v>
      </c>
      <c r="L9" s="27">
        <v>1614.07</v>
      </c>
      <c r="M9" s="27">
        <v>1754.4276765959401</v>
      </c>
    </row>
    <row r="10" spans="1:13" x14ac:dyDescent="0.25">
      <c r="A10" s="23" t="s">
        <v>18</v>
      </c>
      <c r="B10" s="24" t="s">
        <v>19</v>
      </c>
      <c r="C10" s="31" t="s">
        <v>20</v>
      </c>
      <c r="D10" s="31" t="s">
        <v>20</v>
      </c>
      <c r="E10" s="27" t="s">
        <v>20</v>
      </c>
      <c r="F10" s="32"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34">
        <v>12.647674761826684</v>
      </c>
      <c r="F11" s="26">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7">
        <v>88.975023056669968</v>
      </c>
      <c r="F12" s="26"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7">
        <v>7.2353380000000005</v>
      </c>
      <c r="F13" s="26">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34">
        <v>71.510000000000005</v>
      </c>
      <c r="F14" s="26">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4057.9328332584969</v>
      </c>
      <c r="D15" s="38">
        <v>3969.7442418984965</v>
      </c>
      <c r="E15" s="40">
        <v>4284.9375737184964</v>
      </c>
      <c r="F15" s="39">
        <v>5197.3382747618261</v>
      </c>
      <c r="G15" s="40">
        <v>5135.8482747618264</v>
      </c>
      <c r="H15" s="40">
        <v>4951.3982747618265</v>
      </c>
      <c r="I15" s="40">
        <v>5480.8247478950316</v>
      </c>
      <c r="J15" s="41">
        <v>5659.5601496956797</v>
      </c>
      <c r="K15" s="39">
        <v>5949.3026271875615</v>
      </c>
      <c r="L15" s="40">
        <v>6817.3428661308908</v>
      </c>
      <c r="M15" s="40">
        <v>6896.2105427268316</v>
      </c>
    </row>
    <row r="16" spans="1:13" x14ac:dyDescent="0.25">
      <c r="A16" s="23" t="s">
        <v>30</v>
      </c>
      <c r="B16" s="24" t="s">
        <v>31</v>
      </c>
      <c r="C16" s="25" t="s">
        <v>32</v>
      </c>
      <c r="D16" s="25" t="s">
        <v>32</v>
      </c>
      <c r="E16" s="34" t="s">
        <v>32</v>
      </c>
      <c r="F16" s="26"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34" t="s">
        <v>37</v>
      </c>
      <c r="F17" s="26" t="s">
        <v>37</v>
      </c>
      <c r="G17" s="34" t="s">
        <v>37</v>
      </c>
      <c r="H17" s="34" t="s">
        <v>37</v>
      </c>
      <c r="I17" s="34" t="s">
        <v>37</v>
      </c>
      <c r="J17" s="28" t="s">
        <v>37</v>
      </c>
      <c r="K17" s="26" t="s">
        <v>37</v>
      </c>
      <c r="L17" s="34" t="s">
        <v>37</v>
      </c>
      <c r="M17" s="34" t="s">
        <v>37</v>
      </c>
    </row>
    <row r="18" spans="1:13" x14ac:dyDescent="0.25">
      <c r="A18" s="36" t="s">
        <v>39</v>
      </c>
      <c r="B18" s="37" t="s">
        <v>40</v>
      </c>
      <c r="C18" s="38">
        <v>4057.9328332584969</v>
      </c>
      <c r="D18" s="38">
        <v>3969.7442418984965</v>
      </c>
      <c r="E18" s="40">
        <v>4284.9375737184964</v>
      </c>
      <c r="F18" s="39">
        <v>5197.3382747618261</v>
      </c>
      <c r="G18" s="40">
        <v>5135.8482747618264</v>
      </c>
      <c r="H18" s="40">
        <v>4951.3982747618265</v>
      </c>
      <c r="I18" s="40">
        <v>5480.8247478950316</v>
      </c>
      <c r="J18" s="41">
        <v>5659.5601496956797</v>
      </c>
      <c r="K18" s="39">
        <v>5949.3026271875615</v>
      </c>
      <c r="L18" s="40">
        <v>6817.3428661308908</v>
      </c>
      <c r="M18" s="40">
        <v>6896.2105427268316</v>
      </c>
    </row>
    <row r="19" spans="1:13" x14ac:dyDescent="0.25">
      <c r="A19" s="23" t="s">
        <v>41</v>
      </c>
      <c r="B19" s="24" t="s">
        <v>42</v>
      </c>
      <c r="C19" s="25" t="s">
        <v>32</v>
      </c>
      <c r="D19" s="25" t="s">
        <v>32</v>
      </c>
      <c r="E19" s="34" t="s">
        <v>32</v>
      </c>
      <c r="F19" s="26"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4" t="s">
        <v>46</v>
      </c>
      <c r="F20" s="32"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27" t="s">
        <v>49</v>
      </c>
      <c r="F21" s="32"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6"/>
      <c r="F22" s="45"/>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27" customHeight="1" x14ac:dyDescent="0.25">
      <c r="A29" s="59" t="s">
        <v>45</v>
      </c>
      <c r="B29" s="73" t="s">
        <v>55</v>
      </c>
      <c r="C29" s="73"/>
      <c r="D29" s="73"/>
      <c r="E29" s="73"/>
      <c r="F29" s="73"/>
      <c r="G29" s="73"/>
      <c r="H29" s="73"/>
      <c r="I29" s="73"/>
      <c r="J29" s="57"/>
      <c r="K29" s="55"/>
      <c r="L29" s="52"/>
      <c r="M29" s="52"/>
    </row>
    <row r="30" spans="1:13" ht="25.5" customHeight="1"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3" spans="1:11" ht="15.75" thickBot="1" x14ac:dyDescent="0.3"/>
    <row r="34" spans="1:11" ht="15.75" outlineLevel="1" thickTop="1" x14ac:dyDescent="0.25">
      <c r="A34" s="61"/>
      <c r="B34" s="62" t="s">
        <v>58</v>
      </c>
      <c r="C34" s="90" t="s">
        <v>3</v>
      </c>
      <c r="D34" s="91"/>
      <c r="E34" s="1"/>
      <c r="I34" s="3"/>
      <c r="J34" s="3"/>
      <c r="K34" s="3"/>
    </row>
    <row r="35" spans="1:11" outlineLevel="1" x14ac:dyDescent="0.25">
      <c r="A35" s="8"/>
      <c r="B35" s="63" t="s">
        <v>59</v>
      </c>
      <c r="C35" s="88"/>
      <c r="D35" s="89"/>
      <c r="E35" s="1"/>
      <c r="I35" s="3"/>
      <c r="J35" s="3"/>
      <c r="K35" s="3"/>
    </row>
    <row r="36" spans="1:11" ht="29.25" customHeight="1" outlineLevel="1" x14ac:dyDescent="0.25">
      <c r="A36" s="81" t="s">
        <v>6</v>
      </c>
      <c r="B36" s="83" t="s">
        <v>7</v>
      </c>
      <c r="C36" s="19" t="s">
        <v>60</v>
      </c>
      <c r="D36" s="21" t="s">
        <v>61</v>
      </c>
      <c r="J36" s="3"/>
      <c r="K36" s="3"/>
    </row>
    <row r="37" spans="1:11" outlineLevel="1" x14ac:dyDescent="0.25">
      <c r="A37" s="81"/>
      <c r="B37" s="83"/>
      <c r="C37" s="64"/>
      <c r="D37" s="65"/>
      <c r="J37" s="3"/>
      <c r="K37" s="3"/>
    </row>
    <row r="38" spans="1:11" outlineLevel="1" x14ac:dyDescent="0.25">
      <c r="A38" s="82"/>
      <c r="B38" s="84"/>
      <c r="C38" s="19" t="s">
        <v>12</v>
      </c>
      <c r="D38" s="21" t="s">
        <v>12</v>
      </c>
      <c r="J38" s="3"/>
      <c r="K38" s="3"/>
    </row>
    <row r="39" spans="1:11" outlineLevel="1" x14ac:dyDescent="0.25">
      <c r="A39" s="23" t="s">
        <v>13</v>
      </c>
      <c r="B39" s="24" t="s">
        <v>14</v>
      </c>
      <c r="C39" s="25">
        <v>4051.44</v>
      </c>
      <c r="D39" s="34">
        <v>4282.1899999999996</v>
      </c>
      <c r="J39" s="3"/>
      <c r="K39" s="3"/>
    </row>
    <row r="40" spans="1:11" outlineLevel="1" x14ac:dyDescent="0.25">
      <c r="A40" s="23" t="s">
        <v>15</v>
      </c>
      <c r="B40" s="24" t="s">
        <v>16</v>
      </c>
      <c r="C40" s="29" t="s">
        <v>17</v>
      </c>
      <c r="D40" s="66" t="s">
        <v>17</v>
      </c>
      <c r="J40" s="3"/>
      <c r="K40" s="3"/>
    </row>
    <row r="41" spans="1:11" outlineLevel="1" x14ac:dyDescent="0.25">
      <c r="A41" s="23" t="s">
        <v>18</v>
      </c>
      <c r="B41" s="24" t="s">
        <v>19</v>
      </c>
      <c r="C41" s="31" t="s">
        <v>20</v>
      </c>
      <c r="D41" s="27" t="s">
        <v>20</v>
      </c>
      <c r="J41" s="3"/>
      <c r="K41" s="3"/>
    </row>
    <row r="42" spans="1:11" outlineLevel="1" x14ac:dyDescent="0.25">
      <c r="A42" s="23" t="s">
        <v>21</v>
      </c>
      <c r="B42" s="24" t="s">
        <v>22</v>
      </c>
      <c r="C42" s="25">
        <v>12.647674761826684</v>
      </c>
      <c r="D42" s="34">
        <v>12.647674761826684</v>
      </c>
      <c r="J42" s="3"/>
      <c r="K42" s="3"/>
    </row>
    <row r="43" spans="1:11" outlineLevel="1" x14ac:dyDescent="0.25">
      <c r="A43" s="23" t="s">
        <v>23</v>
      </c>
      <c r="B43" s="24" t="s">
        <v>24</v>
      </c>
      <c r="C43" s="29">
        <v>88.975023056669968</v>
      </c>
      <c r="D43" s="34">
        <v>88.975023056669968</v>
      </c>
      <c r="J43" s="3"/>
      <c r="K43" s="3"/>
    </row>
    <row r="44" spans="1:11" outlineLevel="1" x14ac:dyDescent="0.25">
      <c r="A44" s="23" t="s">
        <v>25</v>
      </c>
      <c r="B44" s="24" t="s">
        <v>26</v>
      </c>
      <c r="C44" s="29">
        <v>7.2353380000000005</v>
      </c>
      <c r="D44" s="34">
        <v>7.2353380000000005</v>
      </c>
      <c r="J44" s="3"/>
      <c r="K44" s="3"/>
    </row>
    <row r="45" spans="1:11" outlineLevel="1" x14ac:dyDescent="0.25">
      <c r="A45" s="23"/>
      <c r="B45" s="24" t="s">
        <v>27</v>
      </c>
      <c r="C45" s="25"/>
      <c r="D45" s="34"/>
      <c r="J45" s="3"/>
      <c r="K45" s="3"/>
    </row>
    <row r="46" spans="1:11" outlineLevel="1" x14ac:dyDescent="0.25">
      <c r="A46" s="36" t="s">
        <v>28</v>
      </c>
      <c r="B46" s="37" t="s">
        <v>29</v>
      </c>
      <c r="C46" s="38">
        <v>4160.2980358184968</v>
      </c>
      <c r="D46" s="40">
        <v>4391.0480358184959</v>
      </c>
      <c r="J46" s="3"/>
      <c r="K46" s="3"/>
    </row>
    <row r="47" spans="1:11" outlineLevel="1" x14ac:dyDescent="0.25">
      <c r="A47" s="23" t="s">
        <v>30</v>
      </c>
      <c r="B47" s="24" t="s">
        <v>31</v>
      </c>
      <c r="C47" s="25" t="s">
        <v>32</v>
      </c>
      <c r="D47" s="34" t="s">
        <v>32</v>
      </c>
      <c r="J47" s="3"/>
      <c r="K47" s="3"/>
    </row>
    <row r="48" spans="1:11" outlineLevel="1" x14ac:dyDescent="0.25">
      <c r="A48" s="23" t="s">
        <v>35</v>
      </c>
      <c r="B48" s="24" t="s">
        <v>36</v>
      </c>
      <c r="C48" s="29" t="s">
        <v>37</v>
      </c>
      <c r="D48" s="66" t="s">
        <v>37</v>
      </c>
      <c r="J48" s="3"/>
      <c r="K48" s="3"/>
    </row>
    <row r="49" spans="1:11" outlineLevel="1" x14ac:dyDescent="0.25">
      <c r="A49" s="36" t="s">
        <v>39</v>
      </c>
      <c r="B49" s="37" t="s">
        <v>40</v>
      </c>
      <c r="C49" s="38"/>
      <c r="D49" s="40"/>
      <c r="J49" s="3"/>
      <c r="K49" s="3"/>
    </row>
    <row r="50" spans="1:11" outlineLevel="1" x14ac:dyDescent="0.25">
      <c r="A50" s="23" t="s">
        <v>41</v>
      </c>
      <c r="B50" s="24" t="s">
        <v>42</v>
      </c>
      <c r="C50" s="25" t="s">
        <v>32</v>
      </c>
      <c r="D50" s="34" t="s">
        <v>32</v>
      </c>
      <c r="J50" s="3"/>
      <c r="K50" s="3"/>
    </row>
    <row r="51" spans="1:11" outlineLevel="1" x14ac:dyDescent="0.25">
      <c r="A51" s="23" t="s">
        <v>43</v>
      </c>
      <c r="B51" s="24" t="s">
        <v>44</v>
      </c>
      <c r="C51" s="31" t="s">
        <v>45</v>
      </c>
      <c r="D51" s="27" t="s">
        <v>46</v>
      </c>
      <c r="J51" s="3"/>
      <c r="K51" s="3"/>
    </row>
    <row r="52" spans="1:11" outlineLevel="1" x14ac:dyDescent="0.25">
      <c r="A52" s="23" t="s">
        <v>47</v>
      </c>
      <c r="B52" s="24" t="s">
        <v>48</v>
      </c>
      <c r="C52" s="31" t="s">
        <v>49</v>
      </c>
      <c r="D52" s="27" t="s">
        <v>49</v>
      </c>
      <c r="J52" s="3"/>
      <c r="K52" s="3"/>
    </row>
    <row r="53" spans="1:11" ht="15.75" outlineLevel="1" thickBot="1" x14ac:dyDescent="0.3">
      <c r="A53" s="42" t="s">
        <v>50</v>
      </c>
      <c r="B53" s="43" t="s">
        <v>51</v>
      </c>
      <c r="C53" s="44"/>
      <c r="D53" s="46"/>
      <c r="J53" s="3"/>
      <c r="K53" s="3"/>
    </row>
    <row r="54" spans="1:11" ht="15.75" outlineLevel="1" thickTop="1" x14ac:dyDescent="0.25"/>
    <row r="55" spans="1:11" outlineLevel="1" x14ac:dyDescent="0.25"/>
    <row r="56" spans="1:11" ht="86.25" customHeight="1" x14ac:dyDescent="0.25">
      <c r="A56" s="85" t="s">
        <v>62</v>
      </c>
      <c r="B56" s="85"/>
      <c r="C56" s="85"/>
      <c r="D56" s="85"/>
      <c r="E56" s="85"/>
      <c r="F56" s="85"/>
      <c r="G56" s="67"/>
      <c r="H56" s="67"/>
    </row>
  </sheetData>
  <sheetProtection algorithmName="SHA-512" hashValue="Va5ah2NmDycS2dVieYWN3kcDYvkEmdpSqMfqn3C7Vj2a20ILfIsVgSXtCUuo66GM8wJlrlyvMTGueFBgHOJLGw==" saltValue="TRacuiHmqjJrRoBQ9KiWPw==" spinCount="100000" sheet="1" objects="1" scenarios="1"/>
  <mergeCells count="15">
    <mergeCell ref="A36:A38"/>
    <mergeCell ref="B36:B38"/>
    <mergeCell ref="A56:F56"/>
    <mergeCell ref="B26:L26"/>
    <mergeCell ref="B27:K27"/>
    <mergeCell ref="B28:K28"/>
    <mergeCell ref="B29:I29"/>
    <mergeCell ref="B30:K30"/>
    <mergeCell ref="C34:D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hidden="1" customWidth="1"/>
    <col min="5" max="5" width="19.5703125" style="2" customWidth="1"/>
    <col min="6" max="6" width="12.7109375" style="1" hidden="1" customWidth="1"/>
    <col min="7" max="7" width="34.14062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6.85546875" style="3" hidden="1" customWidth="1"/>
    <col min="14" max="16384" width="11.42578125" style="3"/>
  </cols>
  <sheetData>
    <row r="1" spans="1:13" x14ac:dyDescent="0.25">
      <c r="B1" s="2" t="s">
        <v>64</v>
      </c>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7"/>
      <c r="F3" s="68"/>
      <c r="G3" s="69"/>
      <c r="H3" s="7"/>
      <c r="I3" s="75" t="s">
        <v>4</v>
      </c>
      <c r="J3" s="76"/>
      <c r="K3" s="76"/>
      <c r="L3" s="76"/>
      <c r="M3" s="77"/>
    </row>
    <row r="4" spans="1:13" ht="16.5" customHeight="1" x14ac:dyDescent="0.25">
      <c r="A4" s="8"/>
      <c r="B4" s="9" t="s">
        <v>5</v>
      </c>
      <c r="C4" s="78"/>
      <c r="D4" s="79"/>
      <c r="E4" s="80"/>
      <c r="F4" s="70"/>
      <c r="G4" s="71"/>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3527.53074035604</v>
      </c>
      <c r="D8" s="25">
        <v>3620.7935503483</v>
      </c>
      <c r="E8" s="26">
        <v>3830.5894553900007</v>
      </c>
      <c r="F8" s="27">
        <v>4995.41</v>
      </c>
      <c r="G8" s="27">
        <v>5056.76</v>
      </c>
      <c r="H8" s="27">
        <v>5056.76</v>
      </c>
      <c r="I8" s="27">
        <v>4104.18</v>
      </c>
      <c r="J8" s="28">
        <v>4184.8999999999996</v>
      </c>
      <c r="K8" s="26">
        <v>4756.51</v>
      </c>
      <c r="L8" s="27">
        <v>4995.41</v>
      </c>
      <c r="M8" s="27">
        <v>5056.76</v>
      </c>
    </row>
    <row r="9" spans="1:13" x14ac:dyDescent="0.25">
      <c r="A9" s="23" t="s">
        <v>15</v>
      </c>
      <c r="B9" s="24" t="s">
        <v>16</v>
      </c>
      <c r="C9" s="29" t="s">
        <v>17</v>
      </c>
      <c r="D9" s="29" t="s">
        <v>17</v>
      </c>
      <c r="E9" s="30" t="s">
        <v>17</v>
      </c>
      <c r="F9" s="27" t="s">
        <v>17</v>
      </c>
      <c r="G9" s="27" t="s">
        <v>17</v>
      </c>
      <c r="H9" s="27" t="s">
        <v>17</v>
      </c>
      <c r="I9" s="27">
        <v>1045.6889769668162</v>
      </c>
      <c r="J9" s="28">
        <v>1022.9566079023201</v>
      </c>
      <c r="K9" s="26">
        <v>1022.96</v>
      </c>
      <c r="L9" s="27">
        <v>1511.73</v>
      </c>
      <c r="M9" s="27">
        <v>1478.87</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11.845719548400002</v>
      </c>
      <c r="D11" s="25">
        <v>11.845719548400002</v>
      </c>
      <c r="E11" s="26">
        <v>11.845719548400002</v>
      </c>
      <c r="F11" s="34">
        <v>11.845719548400002</v>
      </c>
      <c r="G11" s="34">
        <v>11.845719548400002</v>
      </c>
      <c r="H11" s="34">
        <v>11.845719548400002</v>
      </c>
      <c r="I11" s="34">
        <v>17.404014358800001</v>
      </c>
      <c r="J11" s="28">
        <v>17.404014358800001</v>
      </c>
      <c r="K11" s="26">
        <v>17.404014358800001</v>
      </c>
      <c r="L11" s="34">
        <v>17.404014358800001</v>
      </c>
      <c r="M11" s="34">
        <v>17.404014358800001</v>
      </c>
    </row>
    <row r="12" spans="1:13" x14ac:dyDescent="0.25">
      <c r="A12" s="23" t="s">
        <v>23</v>
      </c>
      <c r="B12" s="24" t="s">
        <v>24</v>
      </c>
      <c r="C12" s="29">
        <v>83.342720854800007</v>
      </c>
      <c r="D12" s="29">
        <v>83.342720854800007</v>
      </c>
      <c r="E12" s="26">
        <v>83.342720854800007</v>
      </c>
      <c r="F12" s="27" t="s">
        <v>17</v>
      </c>
      <c r="G12" s="27" t="s">
        <v>17</v>
      </c>
      <c r="H12" s="27" t="s">
        <v>17</v>
      </c>
      <c r="I12" s="27">
        <v>83.342720854800007</v>
      </c>
      <c r="J12" s="35">
        <v>83.342720854800007</v>
      </c>
      <c r="K12" s="26">
        <v>83.342720854800007</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3701.4645187592405</v>
      </c>
      <c r="D15" s="38">
        <v>3794.7273287515004</v>
      </c>
      <c r="E15" s="39">
        <v>4004.5232337932011</v>
      </c>
      <c r="F15" s="40">
        <v>5086.0063195483999</v>
      </c>
      <c r="G15" s="40">
        <v>5147.3563195484003</v>
      </c>
      <c r="H15" s="40">
        <v>5147.3563195484003</v>
      </c>
      <c r="I15" s="40">
        <v>5329.3610501804169</v>
      </c>
      <c r="J15" s="41">
        <v>5387.34868111592</v>
      </c>
      <c r="K15" s="39">
        <v>5958.9620732136009</v>
      </c>
      <c r="L15" s="40">
        <v>6603.2946143587997</v>
      </c>
      <c r="M15" s="40">
        <v>6631.7846143588004</v>
      </c>
    </row>
    <row r="16" spans="1:13" ht="38.25" x14ac:dyDescent="0.25">
      <c r="A16" s="23" t="s">
        <v>30</v>
      </c>
      <c r="B16" s="24" t="s">
        <v>31</v>
      </c>
      <c r="C16" s="25" t="s">
        <v>32</v>
      </c>
      <c r="D16" s="25" t="s">
        <v>32</v>
      </c>
      <c r="E16" s="26" t="s">
        <v>32</v>
      </c>
      <c r="F16" s="34" t="s">
        <v>33</v>
      </c>
      <c r="G16" s="34" t="s">
        <v>34</v>
      </c>
      <c r="H16" s="34" t="s">
        <v>33</v>
      </c>
      <c r="I16" s="34" t="s">
        <v>32</v>
      </c>
      <c r="J16" s="28" t="s">
        <v>32</v>
      </c>
      <c r="K16" s="26" t="s">
        <v>32</v>
      </c>
      <c r="L16" s="34" t="s">
        <v>33</v>
      </c>
      <c r="M16" s="34" t="s">
        <v>33</v>
      </c>
    </row>
    <row r="17" spans="1:13" ht="25.5" x14ac:dyDescent="0.25">
      <c r="A17" s="23" t="s">
        <v>35</v>
      </c>
      <c r="B17" s="24" t="s">
        <v>36</v>
      </c>
      <c r="C17" s="25" t="s">
        <v>37</v>
      </c>
      <c r="D17" s="25" t="s">
        <v>37</v>
      </c>
      <c r="E17" s="26" t="s">
        <v>37</v>
      </c>
      <c r="F17" s="34" t="s">
        <v>37</v>
      </c>
      <c r="G17" s="34" t="s">
        <v>38</v>
      </c>
      <c r="H17" s="34" t="s">
        <v>37</v>
      </c>
      <c r="I17" s="34" t="s">
        <v>37</v>
      </c>
      <c r="J17" s="28" t="s">
        <v>37</v>
      </c>
      <c r="K17" s="26" t="s">
        <v>37</v>
      </c>
      <c r="L17" s="34" t="s">
        <v>37</v>
      </c>
      <c r="M17" s="34" t="s">
        <v>37</v>
      </c>
    </row>
    <row r="18" spans="1:13" x14ac:dyDescent="0.25">
      <c r="A18" s="36" t="s">
        <v>39</v>
      </c>
      <c r="B18" s="37" t="s">
        <v>40</v>
      </c>
      <c r="C18" s="38">
        <v>3701.4645187592405</v>
      </c>
      <c r="D18" s="38">
        <v>3794.7273287515004</v>
      </c>
      <c r="E18" s="39">
        <v>4004.5232337932011</v>
      </c>
      <c r="F18" s="40">
        <v>5086.0063195483999</v>
      </c>
      <c r="G18" s="40">
        <v>5147.3563195484003</v>
      </c>
      <c r="H18" s="40">
        <v>5147.3563195484003</v>
      </c>
      <c r="I18" s="40">
        <v>5329.3610501804169</v>
      </c>
      <c r="J18" s="41">
        <v>5387.34868111592</v>
      </c>
      <c r="K18" s="39">
        <v>5958.9620732136009</v>
      </c>
      <c r="L18" s="40">
        <v>6603.2946143587997</v>
      </c>
      <c r="M18" s="40">
        <v>6631.7846143588004</v>
      </c>
    </row>
    <row r="19" spans="1:13" ht="38.25" x14ac:dyDescent="0.25">
      <c r="A19" s="23" t="s">
        <v>41</v>
      </c>
      <c r="B19" s="24" t="s">
        <v>42</v>
      </c>
      <c r="C19" s="25" t="s">
        <v>32</v>
      </c>
      <c r="D19" s="25" t="s">
        <v>32</v>
      </c>
      <c r="E19" s="26" t="s">
        <v>32</v>
      </c>
      <c r="F19" s="34" t="s">
        <v>33</v>
      </c>
      <c r="G19" s="34" t="s">
        <v>34</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3154.4795003869999</v>
      </c>
      <c r="E39" s="34">
        <v>2972.5697051200004</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3336.5435563870001</v>
      </c>
      <c r="E46" s="40">
        <v>3154.1637611200003</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SxccLKUFuB/aukCJV47IRGVGOQKUMX+roKNUoNtYkzDrxSibhZl11PQQccJg/AYXNSvyy/CS3xQVOyct7/+5yQ==" saltValue="yKKIgHyPC9bBEf7yM6LoGQ=="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E4"/>
    <mergeCell ref="I3:M4"/>
    <mergeCell ref="A5:A7"/>
    <mergeCell ref="B5:B7"/>
  </mergeCells>
  <hyperlinks>
    <hyperlink ref="B24" location="Nota" display="Ver Nota Informativ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hidden="1" customWidth="1"/>
    <col min="5" max="5" width="19.5703125" style="2" customWidth="1"/>
    <col min="6" max="6" width="12.7109375" style="1" bestFit="1" customWidth="1"/>
    <col min="7" max="7" width="16.570312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6.85546875" style="3" hidden="1" customWidth="1"/>
    <col min="14" max="16384" width="11.42578125" style="3"/>
  </cols>
  <sheetData>
    <row r="1" spans="1:13" x14ac:dyDescent="0.25">
      <c r="B1" s="2" t="s">
        <v>65</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3466.9394156799999</v>
      </c>
      <c r="D8" s="25">
        <v>3561.6239936000002</v>
      </c>
      <c r="E8" s="26">
        <v>3765.0523046000008</v>
      </c>
      <c r="F8" s="27">
        <v>4627.79</v>
      </c>
      <c r="G8" s="27">
        <v>4627.79</v>
      </c>
      <c r="H8" s="27">
        <v>4697.24</v>
      </c>
      <c r="I8" s="27">
        <v>3871.33</v>
      </c>
      <c r="J8" s="28">
        <v>3957.2200000000003</v>
      </c>
      <c r="K8" s="26">
        <v>4522.88</v>
      </c>
      <c r="L8" s="27">
        <v>4627.79</v>
      </c>
      <c r="M8" s="27">
        <v>4627.79</v>
      </c>
    </row>
    <row r="9" spans="1:13" x14ac:dyDescent="0.25">
      <c r="A9" s="23" t="s">
        <v>15</v>
      </c>
      <c r="B9" s="24" t="s">
        <v>16</v>
      </c>
      <c r="C9" s="29" t="s">
        <v>17</v>
      </c>
      <c r="D9" s="29" t="s">
        <v>17</v>
      </c>
      <c r="E9" s="30" t="s">
        <v>17</v>
      </c>
      <c r="F9" s="27" t="s">
        <v>17</v>
      </c>
      <c r="G9" s="27" t="s">
        <v>17</v>
      </c>
      <c r="H9" s="27" t="s">
        <v>17</v>
      </c>
      <c r="I9" s="27">
        <v>1116.4821207074697</v>
      </c>
      <c r="J9" s="28">
        <v>1092.2107702573071</v>
      </c>
      <c r="K9" s="26">
        <v>1092.21</v>
      </c>
      <c r="L9" s="27">
        <v>1614.07</v>
      </c>
      <c r="M9" s="27">
        <v>1578.98</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88.985023056669974</v>
      </c>
      <c r="J12" s="35">
        <v>88.985023056669974</v>
      </c>
      <c r="K12" s="26">
        <v>88.985023056669974</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3647.3074514984969</v>
      </c>
      <c r="D15" s="38">
        <v>3741.9920294184972</v>
      </c>
      <c r="E15" s="39">
        <v>3945.4203404184977</v>
      </c>
      <c r="F15" s="40">
        <v>4719.1882747618265</v>
      </c>
      <c r="G15" s="40">
        <v>4719.1882747618265</v>
      </c>
      <c r="H15" s="40">
        <v>4788.6382747618263</v>
      </c>
      <c r="I15" s="40">
        <v>5174.1247478950309</v>
      </c>
      <c r="J15" s="41">
        <v>5235.7433974448695</v>
      </c>
      <c r="K15" s="39">
        <v>5801.4026271875618</v>
      </c>
      <c r="L15" s="40">
        <v>6339.1928661308912</v>
      </c>
      <c r="M15" s="40">
        <v>6304.1028661308919</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3647.3074514984969</v>
      </c>
      <c r="D18" s="38">
        <v>3741.9920294184972</v>
      </c>
      <c r="E18" s="39">
        <v>3945.4203404184977</v>
      </c>
      <c r="F18" s="40">
        <v>4719.1882747618265</v>
      </c>
      <c r="G18" s="40">
        <v>4719.1882747618265</v>
      </c>
      <c r="H18" s="40">
        <v>4788.6382747618263</v>
      </c>
      <c r="I18" s="40">
        <v>5174.1247478950309</v>
      </c>
      <c r="J18" s="41">
        <v>5235.7433974448695</v>
      </c>
      <c r="K18" s="39">
        <v>5801.4026271875618</v>
      </c>
      <c r="L18" s="40">
        <v>6339.1928661308912</v>
      </c>
      <c r="M18" s="40">
        <v>6304.1028661308919</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3088.2011040000002</v>
      </c>
      <c r="E39" s="34">
        <v>2879.7752340000002</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3270.2651600000004</v>
      </c>
      <c r="E46" s="40">
        <v>3061.3692900000001</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GI9YDlXFJYyqzLvom64hIyqp3Fojklf7ZvsesQZ2OZCd/pK/AlAdNQoFrJDzuZo8YmlJK+Oawh8b0CQmCD0nFA==" saltValue="sSTq0Y07ujj4x37EK1ebog=="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hidden="1" customWidth="1"/>
    <col min="5" max="5" width="19.5703125" style="2" customWidth="1"/>
    <col min="6" max="6" width="12.7109375" style="1" bestFit="1" customWidth="1"/>
    <col min="7" max="7" width="16.570312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6.85546875" style="3" hidden="1" customWidth="1"/>
    <col min="14" max="16384" width="11.42578125" style="3"/>
  </cols>
  <sheetData>
    <row r="1" spans="1:13" x14ac:dyDescent="0.25">
      <c r="B1" s="2" t="s">
        <v>66</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3467.2037531199999</v>
      </c>
      <c r="D8" s="25">
        <v>3559.6219323999999</v>
      </c>
      <c r="E8" s="26">
        <v>3765.1678828000004</v>
      </c>
      <c r="F8" s="27">
        <v>4389.4799999999996</v>
      </c>
      <c r="G8" s="27">
        <v>4389.4799999999996</v>
      </c>
      <c r="H8" s="27">
        <v>4461.84</v>
      </c>
      <c r="I8" s="27">
        <v>3765.66</v>
      </c>
      <c r="J8" s="28">
        <v>3851.58</v>
      </c>
      <c r="K8" s="26">
        <v>4509.76</v>
      </c>
      <c r="L8" s="27">
        <v>4389.4799999999996</v>
      </c>
      <c r="M8" s="27">
        <v>4389.4799999999996</v>
      </c>
    </row>
    <row r="9" spans="1:13" x14ac:dyDescent="0.25">
      <c r="A9" s="23" t="s">
        <v>15</v>
      </c>
      <c r="B9" s="24" t="s">
        <v>16</v>
      </c>
      <c r="C9" s="29" t="s">
        <v>17</v>
      </c>
      <c r="D9" s="29" t="s">
        <v>17</v>
      </c>
      <c r="E9" s="30" t="s">
        <v>17</v>
      </c>
      <c r="F9" s="27" t="s">
        <v>17</v>
      </c>
      <c r="G9" s="27" t="s">
        <v>17</v>
      </c>
      <c r="H9" s="27" t="s">
        <v>17</v>
      </c>
      <c r="I9" s="27">
        <v>1116.4821207074697</v>
      </c>
      <c r="J9" s="28">
        <v>1092.2107702573071</v>
      </c>
      <c r="K9" s="26">
        <v>1092.21</v>
      </c>
      <c r="L9" s="27">
        <v>1614.07</v>
      </c>
      <c r="M9" s="27">
        <v>1578.98</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3647.5717889384969</v>
      </c>
      <c r="D15" s="38">
        <v>3739.9899682184969</v>
      </c>
      <c r="E15" s="39">
        <v>3945.5359186184974</v>
      </c>
      <c r="F15" s="40">
        <v>4480.8782747618261</v>
      </c>
      <c r="G15" s="40">
        <v>4480.8782747618261</v>
      </c>
      <c r="H15" s="40">
        <v>4553.2382747618267</v>
      </c>
      <c r="I15" s="40">
        <v>5068.4447478950306</v>
      </c>
      <c r="J15" s="41">
        <v>5130.0933974448681</v>
      </c>
      <c r="K15" s="39">
        <v>5788.2726271875617</v>
      </c>
      <c r="L15" s="40">
        <v>6100.8828661308908</v>
      </c>
      <c r="M15" s="40">
        <v>6065.7928661308906</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3647.5717889384969</v>
      </c>
      <c r="D18" s="38">
        <v>3739.9899682184969</v>
      </c>
      <c r="E18" s="39">
        <v>3945.5359186184974</v>
      </c>
      <c r="F18" s="40">
        <v>4480.8782747618261</v>
      </c>
      <c r="G18" s="40">
        <v>4480.8782747618261</v>
      </c>
      <c r="H18" s="40">
        <v>4553.2382747618267</v>
      </c>
      <c r="I18" s="40">
        <v>5068.4447478950306</v>
      </c>
      <c r="J18" s="41">
        <v>5130.0933974448681</v>
      </c>
      <c r="K18" s="39">
        <v>5788.2726271875617</v>
      </c>
      <c r="L18" s="40">
        <v>6100.8828661308908</v>
      </c>
      <c r="M18" s="40">
        <v>6065.7928661308906</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3097.5310359999999</v>
      </c>
      <c r="E39" s="34">
        <v>2882.414808</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3279.595092</v>
      </c>
      <c r="E46" s="40">
        <v>3064.0088639999999</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1DcsC8+fl55576YqTqwmkDrklfaDK8qqMlQc6SnKtTcM3+vGg5Da8QXecNSJHVWcq5kTxMuPXFBPu2psgFldNg==" saltValue="jjPAJ1GPm5e34FSVTYt4Lw=="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hidden="1" customWidth="1"/>
    <col min="5" max="5" width="19.5703125" style="2" customWidth="1"/>
    <col min="6" max="6" width="12.7109375" style="1" bestFit="1" customWidth="1"/>
    <col min="7" max="7" width="16.570312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6.85546875" style="3" hidden="1" customWidth="1"/>
    <col min="14" max="16384" width="11.42578125" style="3"/>
  </cols>
  <sheetData>
    <row r="1" spans="1:13" x14ac:dyDescent="0.25">
      <c r="B1" s="2" t="s">
        <v>67</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3467.2037531199999</v>
      </c>
      <c r="D8" s="25">
        <v>3559.6219323999999</v>
      </c>
      <c r="E8" s="26">
        <v>3765.1678828000004</v>
      </c>
      <c r="F8" s="27">
        <v>4481.4799999999996</v>
      </c>
      <c r="G8" s="27">
        <v>4481.4799999999996</v>
      </c>
      <c r="H8" s="27">
        <v>4551.84</v>
      </c>
      <c r="I8" s="27">
        <v>3765.66</v>
      </c>
      <c r="J8" s="28">
        <v>3851.58</v>
      </c>
      <c r="K8" s="26">
        <v>4509.76</v>
      </c>
      <c r="L8" s="27">
        <v>4481.4799999999996</v>
      </c>
      <c r="M8" s="27">
        <v>4481.4799999999996</v>
      </c>
    </row>
    <row r="9" spans="1:13" x14ac:dyDescent="0.25">
      <c r="A9" s="23" t="s">
        <v>15</v>
      </c>
      <c r="B9" s="24" t="s">
        <v>16</v>
      </c>
      <c r="C9" s="29" t="s">
        <v>17</v>
      </c>
      <c r="D9" s="29" t="s">
        <v>17</v>
      </c>
      <c r="E9" s="30" t="s">
        <v>17</v>
      </c>
      <c r="F9" s="27" t="s">
        <v>17</v>
      </c>
      <c r="G9" s="27" t="s">
        <v>17</v>
      </c>
      <c r="H9" s="27" t="s">
        <v>17</v>
      </c>
      <c r="I9" s="27">
        <v>1116.4821207074697</v>
      </c>
      <c r="J9" s="28">
        <v>1092.2107702573071</v>
      </c>
      <c r="K9" s="26">
        <v>1092.21</v>
      </c>
      <c r="L9" s="27">
        <v>1614.07</v>
      </c>
      <c r="M9" s="27">
        <v>1578.98</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3647.5717889384969</v>
      </c>
      <c r="D15" s="38">
        <v>3739.9899682184969</v>
      </c>
      <c r="E15" s="39">
        <v>3945.5359186184974</v>
      </c>
      <c r="F15" s="40">
        <v>4572.8782747618261</v>
      </c>
      <c r="G15" s="40">
        <v>4572.8782747618261</v>
      </c>
      <c r="H15" s="40">
        <v>4643.2382747618267</v>
      </c>
      <c r="I15" s="40">
        <v>5068.4447478950306</v>
      </c>
      <c r="J15" s="41">
        <v>5130.0933974448681</v>
      </c>
      <c r="K15" s="39">
        <v>5788.2726271875617</v>
      </c>
      <c r="L15" s="40">
        <v>6192.8828661308908</v>
      </c>
      <c r="M15" s="40">
        <v>6157.7928661308906</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3647.5717889384969</v>
      </c>
      <c r="D18" s="38">
        <v>3739.9899682184969</v>
      </c>
      <c r="E18" s="39">
        <v>3945.5359186184974</v>
      </c>
      <c r="F18" s="40">
        <v>4572.8782747618261</v>
      </c>
      <c r="G18" s="40">
        <v>4572.8782747618261</v>
      </c>
      <c r="H18" s="40">
        <v>4643.2382747618267</v>
      </c>
      <c r="I18" s="40">
        <v>5068.4447478950306</v>
      </c>
      <c r="J18" s="41">
        <v>5130.0933974448681</v>
      </c>
      <c r="K18" s="39">
        <v>5788.2726271875617</v>
      </c>
      <c r="L18" s="40">
        <v>6192.8828661308908</v>
      </c>
      <c r="M18" s="40">
        <v>6157.7928661308906</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3097.5310359999999</v>
      </c>
      <c r="E39" s="34">
        <v>2882.414808</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3279.595092</v>
      </c>
      <c r="E46" s="40">
        <v>3064.0088639999999</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Q0ft2Gr41GTM7p+Wx7PNd+dupgrP3XEJAg+xbSZyyub+XdGKXUsILJsZoIMgJUiGx4bUUR5buEtM0M4nSmYP4g==" saltValue="+DJoR/5oXau9cXoah6/Q/Q=="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hidden="1" customWidth="1"/>
    <col min="5" max="5" width="19.5703125" style="2" customWidth="1"/>
    <col min="6" max="6" width="12.7109375" style="1" bestFit="1" customWidth="1"/>
    <col min="7" max="7" width="16.570312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6.85546875" style="3" hidden="1" customWidth="1"/>
    <col min="14" max="16384" width="11.42578125" style="3"/>
  </cols>
  <sheetData>
    <row r="1" spans="1:13" x14ac:dyDescent="0.25">
      <c r="B1" s="2" t="s">
        <v>68</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3544.2101585600003</v>
      </c>
      <c r="D8" s="25">
        <v>3632.6479812000002</v>
      </c>
      <c r="E8" s="26">
        <v>3765.1989816</v>
      </c>
      <c r="F8" s="27">
        <v>4472.99</v>
      </c>
      <c r="G8" s="27">
        <v>4472.99</v>
      </c>
      <c r="H8" s="27">
        <v>4541.24</v>
      </c>
      <c r="I8" s="27">
        <v>3851.6099999999997</v>
      </c>
      <c r="J8" s="28">
        <v>3933.37</v>
      </c>
      <c r="K8" s="26">
        <v>4467.03</v>
      </c>
      <c r="L8" s="27">
        <v>4472.99</v>
      </c>
      <c r="M8" s="27">
        <v>4472.99</v>
      </c>
    </row>
    <row r="9" spans="1:13" x14ac:dyDescent="0.25">
      <c r="A9" s="23" t="s">
        <v>15</v>
      </c>
      <c r="B9" s="24" t="s">
        <v>16</v>
      </c>
      <c r="C9" s="29" t="s">
        <v>17</v>
      </c>
      <c r="D9" s="29" t="s">
        <v>17</v>
      </c>
      <c r="E9" s="30" t="s">
        <v>17</v>
      </c>
      <c r="F9" s="27" t="s">
        <v>17</v>
      </c>
      <c r="G9" s="27" t="s">
        <v>17</v>
      </c>
      <c r="H9" s="27" t="s">
        <v>17</v>
      </c>
      <c r="I9" s="27">
        <v>1116.4821207074697</v>
      </c>
      <c r="J9" s="28">
        <v>1092.2107702573071</v>
      </c>
      <c r="K9" s="26">
        <v>1092.21</v>
      </c>
      <c r="L9" s="27">
        <v>1614.07</v>
      </c>
      <c r="M9" s="27">
        <v>1578.98</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3724.5781943784973</v>
      </c>
      <c r="D15" s="38">
        <v>3813.0160170184972</v>
      </c>
      <c r="E15" s="39">
        <v>3945.567017418497</v>
      </c>
      <c r="F15" s="40">
        <v>4564.3882747618263</v>
      </c>
      <c r="G15" s="40">
        <v>4564.3882747618263</v>
      </c>
      <c r="H15" s="40">
        <v>4632.6382747618263</v>
      </c>
      <c r="I15" s="40">
        <v>5154.3947478950313</v>
      </c>
      <c r="J15" s="41">
        <v>5211.8833974448689</v>
      </c>
      <c r="K15" s="39">
        <v>5745.5426271875613</v>
      </c>
      <c r="L15" s="40">
        <v>6184.392866130891</v>
      </c>
      <c r="M15" s="40">
        <v>6149.3028661308908</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3724.5781943784973</v>
      </c>
      <c r="D18" s="38">
        <v>3813.0160170184972</v>
      </c>
      <c r="E18" s="39">
        <v>3945.567017418497</v>
      </c>
      <c r="F18" s="40">
        <v>4564.3882747618263</v>
      </c>
      <c r="G18" s="40">
        <v>4564.3882747618263</v>
      </c>
      <c r="H18" s="40">
        <v>4632.6382747618263</v>
      </c>
      <c r="I18" s="40">
        <v>5154.3947478950313</v>
      </c>
      <c r="J18" s="41">
        <v>5211.8833974448689</v>
      </c>
      <c r="K18" s="39">
        <v>5745.5426271875613</v>
      </c>
      <c r="L18" s="40">
        <v>6184.392866130891</v>
      </c>
      <c r="M18" s="40">
        <v>6149.3028661308908</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3190.4588680000002</v>
      </c>
      <c r="E39" s="34">
        <v>2891.0876940000003</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3372.5229240000003</v>
      </c>
      <c r="E46" s="40">
        <v>3072.6817500000002</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jmHGb6cTib5Reol2uTm0S5fW9lpIHlLhmZQmViotYCZA/tShQmnxc6CZFidir0k93j/q2/IJfalXLBkKgRE0gw==" saltValue="QN48CbmXWkhmgrYR7gM2AA=="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hidden="1" customWidth="1"/>
    <col min="5" max="5" width="19.5703125" style="2" customWidth="1"/>
    <col min="6" max="6" width="12.7109375" style="1" bestFit="1" customWidth="1"/>
    <col min="7" max="7" width="16.570312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6.85546875" style="3" hidden="1" customWidth="1"/>
    <col min="14" max="16384" width="11.42578125" style="3"/>
  </cols>
  <sheetData>
    <row r="1" spans="1:13" x14ac:dyDescent="0.25">
      <c r="B1" s="2" t="s">
        <v>69</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3672.5633548800001</v>
      </c>
      <c r="D8" s="25">
        <v>3760.0869776000009</v>
      </c>
      <c r="E8" s="26">
        <v>3864.8516192000002</v>
      </c>
      <c r="F8" s="27">
        <v>4709.8900000000003</v>
      </c>
      <c r="G8" s="27">
        <v>4709.8900000000003</v>
      </c>
      <c r="H8" s="27">
        <v>4774.87</v>
      </c>
      <c r="I8" s="27">
        <v>3955.7799999999997</v>
      </c>
      <c r="J8" s="28">
        <v>4037.16</v>
      </c>
      <c r="K8" s="26">
        <v>4544.4799999999996</v>
      </c>
      <c r="L8" s="27">
        <v>4709.8900000000003</v>
      </c>
      <c r="M8" s="27">
        <v>4709.8900000000003</v>
      </c>
    </row>
    <row r="9" spans="1:13" x14ac:dyDescent="0.25">
      <c r="A9" s="23" t="s">
        <v>15</v>
      </c>
      <c r="B9" s="24" t="s">
        <v>16</v>
      </c>
      <c r="C9" s="29" t="s">
        <v>17</v>
      </c>
      <c r="D9" s="29" t="s">
        <v>17</v>
      </c>
      <c r="E9" s="30" t="s">
        <v>17</v>
      </c>
      <c r="F9" s="27" t="s">
        <v>17</v>
      </c>
      <c r="G9" s="27" t="s">
        <v>17</v>
      </c>
      <c r="H9" s="27" t="s">
        <v>17</v>
      </c>
      <c r="I9" s="27">
        <v>1116.4821207074697</v>
      </c>
      <c r="J9" s="28">
        <v>1092.2107702573071</v>
      </c>
      <c r="K9" s="26">
        <v>1092.21</v>
      </c>
      <c r="L9" s="27">
        <v>1614.07</v>
      </c>
      <c r="M9" s="27">
        <v>1578.98</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3852.9313906984971</v>
      </c>
      <c r="D15" s="38">
        <v>3940.4550134184979</v>
      </c>
      <c r="E15" s="39">
        <v>4045.2196550184972</v>
      </c>
      <c r="F15" s="40">
        <v>4801.2882747618269</v>
      </c>
      <c r="G15" s="40">
        <v>4801.2882747618269</v>
      </c>
      <c r="H15" s="40">
        <v>4866.2682747618264</v>
      </c>
      <c r="I15" s="40">
        <v>5258.5647478950314</v>
      </c>
      <c r="J15" s="41">
        <v>5315.673397444868</v>
      </c>
      <c r="K15" s="39">
        <v>5822.9926271875611</v>
      </c>
      <c r="L15" s="40">
        <v>6421.2928661308915</v>
      </c>
      <c r="M15" s="40">
        <v>6386.2028661308923</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3852.9313906984971</v>
      </c>
      <c r="D18" s="38">
        <v>3940.4550134184979</v>
      </c>
      <c r="E18" s="39">
        <v>4045.2196550184972</v>
      </c>
      <c r="F18" s="40">
        <v>4801.2882747618269</v>
      </c>
      <c r="G18" s="40">
        <v>4801.2882747618269</v>
      </c>
      <c r="H18" s="40">
        <v>4866.2682747618264</v>
      </c>
      <c r="I18" s="40">
        <v>5258.5647478950314</v>
      </c>
      <c r="J18" s="41">
        <v>5315.673397444868</v>
      </c>
      <c r="K18" s="39">
        <v>5822.9926271875611</v>
      </c>
      <c r="L18" s="40">
        <v>6421.2928661308915</v>
      </c>
      <c r="M18" s="40">
        <v>6386.2028661308923</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3322.4688640000004</v>
      </c>
      <c r="E39" s="34">
        <v>2980.2678030000002</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3504.5329200000006</v>
      </c>
      <c r="E46" s="40">
        <v>3161.8618590000001</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1RtxD0N3EQMsRhTSTqTkt89oDZc+2SFFr3KyZRZfHS+CMscDuFD0AW3whoQXvvMTbt3OiHyBIBglAjrRMQl7rw==" saltValue="lNRQFEBpDqKVYYBtWgcDVw=="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election sqref="A1:XFD1048576"/>
    </sheetView>
  </sheetViews>
  <sheetFormatPr baseColWidth="10" defaultRowHeight="15" outlineLevelRow="1" x14ac:dyDescent="0.25"/>
  <cols>
    <col min="1" max="1" width="8" style="1" customWidth="1"/>
    <col min="2" max="2" width="63.28515625" style="2" customWidth="1"/>
    <col min="3" max="3" width="16.5703125" style="2" bestFit="1" customWidth="1"/>
    <col min="4" max="4" width="17.140625" style="2" hidden="1" customWidth="1"/>
    <col min="5" max="5" width="19.5703125" style="2" customWidth="1"/>
    <col min="6" max="6" width="12.7109375" style="1" bestFit="1" customWidth="1"/>
    <col min="7" max="7" width="16.5703125" style="1" hidden="1" customWidth="1"/>
    <col min="8" max="8" width="13.7109375" style="1" hidden="1" customWidth="1"/>
    <col min="9" max="9" width="16.5703125" style="1" bestFit="1" customWidth="1"/>
    <col min="10" max="10" width="16.5703125" style="1" hidden="1" customWidth="1"/>
    <col min="11" max="11" width="17.85546875" style="1" customWidth="1"/>
    <col min="12" max="12" width="12.7109375" style="3" bestFit="1" customWidth="1"/>
    <col min="13" max="13" width="16.85546875" style="3" hidden="1" customWidth="1"/>
    <col min="14" max="16384" width="11.42578125" style="3"/>
  </cols>
  <sheetData>
    <row r="1" spans="1:13" x14ac:dyDescent="0.25">
      <c r="B1" s="2" t="s">
        <v>70</v>
      </c>
      <c r="C1" s="1"/>
      <c r="D1" s="1"/>
      <c r="E1" s="1"/>
    </row>
    <row r="2" spans="1:13" x14ac:dyDescent="0.25">
      <c r="A2" s="74" t="s">
        <v>1</v>
      </c>
      <c r="B2" s="74"/>
      <c r="C2" s="74"/>
      <c r="D2" s="74"/>
      <c r="E2" s="74"/>
      <c r="F2" s="74"/>
      <c r="G2" s="74"/>
      <c r="H2" s="74"/>
      <c r="I2" s="74"/>
      <c r="J2" s="74"/>
      <c r="K2" s="74"/>
      <c r="L2" s="4"/>
      <c r="M2" s="4"/>
    </row>
    <row r="3" spans="1:13" ht="16.5" customHeight="1" x14ac:dyDescent="0.25">
      <c r="A3" s="5"/>
      <c r="B3" s="6" t="s">
        <v>2</v>
      </c>
      <c r="C3" s="75" t="s">
        <v>3</v>
      </c>
      <c r="D3" s="76"/>
      <c r="E3" s="76"/>
      <c r="F3" s="76"/>
      <c r="G3" s="77"/>
      <c r="H3" s="7"/>
      <c r="I3" s="75" t="s">
        <v>4</v>
      </c>
      <c r="J3" s="76"/>
      <c r="K3" s="76"/>
      <c r="L3" s="76"/>
      <c r="M3" s="77"/>
    </row>
    <row r="4" spans="1:13" ht="16.5" customHeight="1" x14ac:dyDescent="0.25">
      <c r="A4" s="8"/>
      <c r="B4" s="9" t="s">
        <v>5</v>
      </c>
      <c r="C4" s="78"/>
      <c r="D4" s="79"/>
      <c r="E4" s="79"/>
      <c r="F4" s="79"/>
      <c r="G4" s="80"/>
      <c r="H4" s="10"/>
      <c r="I4" s="78"/>
      <c r="J4" s="79"/>
      <c r="K4" s="79"/>
      <c r="L4" s="79"/>
      <c r="M4" s="80"/>
    </row>
    <row r="5" spans="1:13" s="15" customFormat="1" ht="32.25" customHeight="1" x14ac:dyDescent="0.25">
      <c r="A5" s="81" t="s">
        <v>6</v>
      </c>
      <c r="B5" s="83" t="s">
        <v>7</v>
      </c>
      <c r="C5" s="11" t="s">
        <v>8</v>
      </c>
      <c r="D5" s="11" t="s">
        <v>8</v>
      </c>
      <c r="E5" s="12" t="s">
        <v>9</v>
      </c>
      <c r="F5" s="13" t="s">
        <v>10</v>
      </c>
      <c r="G5" s="13" t="s">
        <v>10</v>
      </c>
      <c r="H5" s="13" t="s">
        <v>10</v>
      </c>
      <c r="I5" s="14" t="s">
        <v>8</v>
      </c>
      <c r="J5" s="14" t="s">
        <v>8</v>
      </c>
      <c r="K5" s="12" t="s">
        <v>9</v>
      </c>
      <c r="L5" s="13" t="s">
        <v>10</v>
      </c>
      <c r="M5" s="13" t="s">
        <v>10</v>
      </c>
    </row>
    <row r="6" spans="1:13" s="15" customFormat="1" x14ac:dyDescent="0.25">
      <c r="A6" s="81"/>
      <c r="B6" s="83"/>
      <c r="C6" s="16">
        <v>0.08</v>
      </c>
      <c r="D6" s="17">
        <v>0.08</v>
      </c>
      <c r="E6" s="18">
        <v>0.1</v>
      </c>
      <c r="F6" s="16">
        <v>0.08</v>
      </c>
      <c r="G6" s="16">
        <v>1.08</v>
      </c>
      <c r="H6" s="16" t="s">
        <v>11</v>
      </c>
      <c r="I6" s="16">
        <v>0.08</v>
      </c>
      <c r="J6" s="17">
        <v>0.08</v>
      </c>
      <c r="K6" s="18">
        <v>0.1</v>
      </c>
      <c r="L6" s="16">
        <v>0.08</v>
      </c>
      <c r="M6" s="17">
        <v>0.08</v>
      </c>
    </row>
    <row r="7" spans="1:13" s="15" customFormat="1" x14ac:dyDescent="0.25">
      <c r="A7" s="82"/>
      <c r="B7" s="84"/>
      <c r="C7" s="19" t="s">
        <v>12</v>
      </c>
      <c r="D7" s="19" t="s">
        <v>12</v>
      </c>
      <c r="E7" s="20" t="s">
        <v>12</v>
      </c>
      <c r="F7" s="21" t="s">
        <v>12</v>
      </c>
      <c r="G7" s="21" t="s">
        <v>12</v>
      </c>
      <c r="H7" s="21" t="s">
        <v>12</v>
      </c>
      <c r="I7" s="22" t="s">
        <v>12</v>
      </c>
      <c r="J7" s="22" t="s">
        <v>12</v>
      </c>
      <c r="K7" s="20" t="s">
        <v>12</v>
      </c>
      <c r="L7" s="21" t="s">
        <v>12</v>
      </c>
      <c r="M7" s="21" t="s">
        <v>12</v>
      </c>
    </row>
    <row r="8" spans="1:13" x14ac:dyDescent="0.25">
      <c r="A8" s="23" t="s">
        <v>13</v>
      </c>
      <c r="B8" s="24" t="s">
        <v>14</v>
      </c>
      <c r="C8" s="25">
        <v>3672.5633548800001</v>
      </c>
      <c r="D8" s="25">
        <v>3760.0869776000009</v>
      </c>
      <c r="E8" s="26">
        <v>3864.8516192000002</v>
      </c>
      <c r="F8" s="27">
        <v>4709.8900000000003</v>
      </c>
      <c r="G8" s="27">
        <v>4709.8900000000003</v>
      </c>
      <c r="H8" s="27">
        <v>4774.87</v>
      </c>
      <c r="I8" s="27">
        <v>3955.7799999999997</v>
      </c>
      <c r="J8" s="28">
        <v>4037.16</v>
      </c>
      <c r="K8" s="26">
        <v>4544.4799999999996</v>
      </c>
      <c r="L8" s="27">
        <v>4709.8900000000003</v>
      </c>
      <c r="M8" s="27">
        <v>4709.8900000000003</v>
      </c>
    </row>
    <row r="9" spans="1:13" x14ac:dyDescent="0.25">
      <c r="A9" s="23" t="s">
        <v>15</v>
      </c>
      <c r="B9" s="24" t="s">
        <v>16</v>
      </c>
      <c r="C9" s="29" t="s">
        <v>17</v>
      </c>
      <c r="D9" s="29" t="s">
        <v>17</v>
      </c>
      <c r="E9" s="30" t="s">
        <v>17</v>
      </c>
      <c r="F9" s="27" t="s">
        <v>17</v>
      </c>
      <c r="G9" s="27" t="s">
        <v>17</v>
      </c>
      <c r="H9" s="27" t="s">
        <v>17</v>
      </c>
      <c r="I9" s="27">
        <v>1116.4821207074697</v>
      </c>
      <c r="J9" s="28">
        <v>1092.2107702573071</v>
      </c>
      <c r="K9" s="26">
        <v>1092.21</v>
      </c>
      <c r="L9" s="27">
        <v>1614.07</v>
      </c>
      <c r="M9" s="27">
        <v>1578.98</v>
      </c>
    </row>
    <row r="10" spans="1:13" x14ac:dyDescent="0.25">
      <c r="A10" s="23" t="s">
        <v>18</v>
      </c>
      <c r="B10" s="24" t="s">
        <v>19</v>
      </c>
      <c r="C10" s="31" t="s">
        <v>20</v>
      </c>
      <c r="D10" s="31" t="s">
        <v>20</v>
      </c>
      <c r="E10" s="32" t="s">
        <v>20</v>
      </c>
      <c r="F10" s="27" t="s">
        <v>20</v>
      </c>
      <c r="G10" s="27" t="s">
        <v>20</v>
      </c>
      <c r="H10" s="27" t="s">
        <v>20</v>
      </c>
      <c r="I10" s="27" t="s">
        <v>20</v>
      </c>
      <c r="J10" s="33" t="s">
        <v>20</v>
      </c>
      <c r="K10" s="32" t="s">
        <v>20</v>
      </c>
      <c r="L10" s="27" t="s">
        <v>20</v>
      </c>
      <c r="M10" s="27" t="s">
        <v>20</v>
      </c>
    </row>
    <row r="11" spans="1:13" x14ac:dyDescent="0.25">
      <c r="A11" s="23" t="s">
        <v>21</v>
      </c>
      <c r="B11" s="24" t="s">
        <v>22</v>
      </c>
      <c r="C11" s="25">
        <v>12.647674761826684</v>
      </c>
      <c r="D11" s="25">
        <v>12.647674761826684</v>
      </c>
      <c r="E11" s="26">
        <v>12.647674761826684</v>
      </c>
      <c r="F11" s="34">
        <v>12.647674761826684</v>
      </c>
      <c r="G11" s="34">
        <v>12.647674761826684</v>
      </c>
      <c r="H11" s="34">
        <v>12.647674761826684</v>
      </c>
      <c r="I11" s="34">
        <v>18.582266130890762</v>
      </c>
      <c r="J11" s="28">
        <v>18.582266130890762</v>
      </c>
      <c r="K11" s="26">
        <v>18.582266130890762</v>
      </c>
      <c r="L11" s="34">
        <v>18.582266130890762</v>
      </c>
      <c r="M11" s="34">
        <v>18.582266130890762</v>
      </c>
    </row>
    <row r="12" spans="1:13" x14ac:dyDescent="0.25">
      <c r="A12" s="23" t="s">
        <v>23</v>
      </c>
      <c r="B12" s="24" t="s">
        <v>24</v>
      </c>
      <c r="C12" s="29">
        <v>88.975023056669968</v>
      </c>
      <c r="D12" s="29">
        <v>88.975023056669968</v>
      </c>
      <c r="E12" s="26">
        <v>88.975023056669968</v>
      </c>
      <c r="F12" s="27" t="s">
        <v>17</v>
      </c>
      <c r="G12" s="27" t="s">
        <v>17</v>
      </c>
      <c r="H12" s="27" t="s">
        <v>17</v>
      </c>
      <c r="I12" s="27">
        <v>88.975023056669968</v>
      </c>
      <c r="J12" s="35">
        <v>88.975023056669968</v>
      </c>
      <c r="K12" s="26">
        <v>88.975023056669968</v>
      </c>
      <c r="L12" s="27" t="s">
        <v>17</v>
      </c>
      <c r="M12" s="27" t="s">
        <v>17</v>
      </c>
    </row>
    <row r="13" spans="1:13" x14ac:dyDescent="0.25">
      <c r="A13" s="23" t="s">
        <v>25</v>
      </c>
      <c r="B13" s="24" t="s">
        <v>26</v>
      </c>
      <c r="C13" s="29">
        <v>7.2353380000000005</v>
      </c>
      <c r="D13" s="29">
        <v>7.2353380000000005</v>
      </c>
      <c r="E13" s="26">
        <v>7.2353380000000005</v>
      </c>
      <c r="F13" s="27">
        <v>7.2405999999999997</v>
      </c>
      <c r="G13" s="27">
        <v>7.2405999999999997</v>
      </c>
      <c r="H13" s="27">
        <v>7.2405999999999997</v>
      </c>
      <c r="I13" s="27">
        <v>7.2353380000000005</v>
      </c>
      <c r="J13" s="35">
        <v>7.2353380000000005</v>
      </c>
      <c r="K13" s="26">
        <v>7.2353380000000005</v>
      </c>
      <c r="L13" s="27">
        <v>7.2405999999999997</v>
      </c>
      <c r="M13" s="27">
        <v>7.2405999999999997</v>
      </c>
    </row>
    <row r="14" spans="1:13" x14ac:dyDescent="0.25">
      <c r="A14" s="23"/>
      <c r="B14" s="24" t="s">
        <v>27</v>
      </c>
      <c r="C14" s="25">
        <v>71.510000000000005</v>
      </c>
      <c r="D14" s="25">
        <v>71.510000000000005</v>
      </c>
      <c r="E14" s="26">
        <v>71.510000000000005</v>
      </c>
      <c r="F14" s="34">
        <v>71.510000000000005</v>
      </c>
      <c r="G14" s="34">
        <v>71.510000000000005</v>
      </c>
      <c r="H14" s="34">
        <v>71.510000000000005</v>
      </c>
      <c r="I14" s="34">
        <v>71.510000000000005</v>
      </c>
      <c r="J14" s="28">
        <v>71.510000000000005</v>
      </c>
      <c r="K14" s="26">
        <v>71.510000000000005</v>
      </c>
      <c r="L14" s="34">
        <v>71.510000000000005</v>
      </c>
      <c r="M14" s="34">
        <v>71.510000000000005</v>
      </c>
    </row>
    <row r="15" spans="1:13" x14ac:dyDescent="0.25">
      <c r="A15" s="36" t="s">
        <v>28</v>
      </c>
      <c r="B15" s="37" t="s">
        <v>29</v>
      </c>
      <c r="C15" s="38">
        <v>3852.9313906984971</v>
      </c>
      <c r="D15" s="38">
        <v>3940.4550134184979</v>
      </c>
      <c r="E15" s="39">
        <v>4045.2196550184972</v>
      </c>
      <c r="F15" s="40">
        <v>4801.2882747618269</v>
      </c>
      <c r="G15" s="40">
        <v>4801.2882747618269</v>
      </c>
      <c r="H15" s="40">
        <v>4866.2682747618264</v>
      </c>
      <c r="I15" s="40">
        <v>5258.5647478950314</v>
      </c>
      <c r="J15" s="41">
        <v>5315.673397444868</v>
      </c>
      <c r="K15" s="39">
        <v>5822.9926271875611</v>
      </c>
      <c r="L15" s="40">
        <v>6421.2928661308915</v>
      </c>
      <c r="M15" s="40">
        <v>6386.2028661308923</v>
      </c>
    </row>
    <row r="16" spans="1:13" x14ac:dyDescent="0.25">
      <c r="A16" s="23" t="s">
        <v>30</v>
      </c>
      <c r="B16" s="24" t="s">
        <v>31</v>
      </c>
      <c r="C16" s="25" t="s">
        <v>32</v>
      </c>
      <c r="D16" s="25" t="s">
        <v>32</v>
      </c>
      <c r="E16" s="26" t="s">
        <v>32</v>
      </c>
      <c r="F16" s="34" t="s">
        <v>33</v>
      </c>
      <c r="G16" s="34" t="s">
        <v>33</v>
      </c>
      <c r="H16" s="34" t="s">
        <v>33</v>
      </c>
      <c r="I16" s="34" t="s">
        <v>32</v>
      </c>
      <c r="J16" s="28" t="s">
        <v>32</v>
      </c>
      <c r="K16" s="26" t="s">
        <v>32</v>
      </c>
      <c r="L16" s="34" t="s">
        <v>33</v>
      </c>
      <c r="M16" s="34" t="s">
        <v>33</v>
      </c>
    </row>
    <row r="17" spans="1:13" x14ac:dyDescent="0.25">
      <c r="A17" s="23" t="s">
        <v>35</v>
      </c>
      <c r="B17" s="24" t="s">
        <v>36</v>
      </c>
      <c r="C17" s="25" t="s">
        <v>37</v>
      </c>
      <c r="D17" s="25" t="s">
        <v>37</v>
      </c>
      <c r="E17" s="26" t="s">
        <v>37</v>
      </c>
      <c r="F17" s="34" t="s">
        <v>37</v>
      </c>
      <c r="G17" s="34" t="s">
        <v>37</v>
      </c>
      <c r="H17" s="34" t="s">
        <v>37</v>
      </c>
      <c r="I17" s="34" t="s">
        <v>37</v>
      </c>
      <c r="J17" s="28" t="s">
        <v>37</v>
      </c>
      <c r="K17" s="26" t="s">
        <v>37</v>
      </c>
      <c r="L17" s="34" t="s">
        <v>37</v>
      </c>
      <c r="M17" s="34" t="s">
        <v>37</v>
      </c>
    </row>
    <row r="18" spans="1:13" x14ac:dyDescent="0.25">
      <c r="A18" s="36" t="s">
        <v>39</v>
      </c>
      <c r="B18" s="37" t="s">
        <v>40</v>
      </c>
      <c r="C18" s="38">
        <v>3852.9313906984971</v>
      </c>
      <c r="D18" s="38">
        <v>3940.4550134184979</v>
      </c>
      <c r="E18" s="39">
        <v>4045.2196550184972</v>
      </c>
      <c r="F18" s="40">
        <v>4801.2882747618269</v>
      </c>
      <c r="G18" s="40">
        <v>4801.2882747618269</v>
      </c>
      <c r="H18" s="40">
        <v>4866.2682747618264</v>
      </c>
      <c r="I18" s="40">
        <v>5258.5647478950314</v>
      </c>
      <c r="J18" s="41">
        <v>5315.673397444868</v>
      </c>
      <c r="K18" s="39">
        <v>5822.9926271875611</v>
      </c>
      <c r="L18" s="40">
        <v>6421.2928661308915</v>
      </c>
      <c r="M18" s="40">
        <v>6386.2028661308923</v>
      </c>
    </row>
    <row r="19" spans="1:13" x14ac:dyDescent="0.25">
      <c r="A19" s="23" t="s">
        <v>41</v>
      </c>
      <c r="B19" s="24" t="s">
        <v>42</v>
      </c>
      <c r="C19" s="25" t="s">
        <v>32</v>
      </c>
      <c r="D19" s="25" t="s">
        <v>32</v>
      </c>
      <c r="E19" s="26" t="s">
        <v>32</v>
      </c>
      <c r="F19" s="34" t="s">
        <v>33</v>
      </c>
      <c r="G19" s="34" t="s">
        <v>33</v>
      </c>
      <c r="H19" s="34" t="s">
        <v>33</v>
      </c>
      <c r="I19" s="34" t="s">
        <v>32</v>
      </c>
      <c r="J19" s="28" t="s">
        <v>32</v>
      </c>
      <c r="K19" s="26" t="s">
        <v>32</v>
      </c>
      <c r="L19" s="34" t="s">
        <v>33</v>
      </c>
      <c r="M19" s="34" t="s">
        <v>33</v>
      </c>
    </row>
    <row r="20" spans="1:13" x14ac:dyDescent="0.25">
      <c r="A20" s="23" t="s">
        <v>43</v>
      </c>
      <c r="B20" s="24" t="s">
        <v>44</v>
      </c>
      <c r="C20" s="31" t="s">
        <v>45</v>
      </c>
      <c r="D20" s="31" t="s">
        <v>45</v>
      </c>
      <c r="E20" s="32" t="s">
        <v>46</v>
      </c>
      <c r="F20" s="34" t="s">
        <v>45</v>
      </c>
      <c r="G20" s="34" t="s">
        <v>45</v>
      </c>
      <c r="H20" s="34" t="s">
        <v>45</v>
      </c>
      <c r="I20" s="34" t="s">
        <v>45</v>
      </c>
      <c r="J20" s="33" t="s">
        <v>45</v>
      </c>
      <c r="K20" s="32" t="s">
        <v>46</v>
      </c>
      <c r="L20" s="34" t="s">
        <v>45</v>
      </c>
      <c r="M20" s="34" t="s">
        <v>45</v>
      </c>
    </row>
    <row r="21" spans="1:13" x14ac:dyDescent="0.25">
      <c r="A21" s="23" t="s">
        <v>47</v>
      </c>
      <c r="B21" s="24" t="s">
        <v>48</v>
      </c>
      <c r="C21" s="31" t="s">
        <v>49</v>
      </c>
      <c r="D21" s="31" t="s">
        <v>49</v>
      </c>
      <c r="E21" s="32" t="s">
        <v>49</v>
      </c>
      <c r="F21" s="27" t="s">
        <v>49</v>
      </c>
      <c r="G21" s="27" t="s">
        <v>49</v>
      </c>
      <c r="H21" s="27" t="s">
        <v>49</v>
      </c>
      <c r="I21" s="27" t="s">
        <v>49</v>
      </c>
      <c r="J21" s="33" t="s">
        <v>49</v>
      </c>
      <c r="K21" s="32" t="s">
        <v>49</v>
      </c>
      <c r="L21" s="27" t="s">
        <v>49</v>
      </c>
      <c r="M21" s="27" t="s">
        <v>49</v>
      </c>
    </row>
    <row r="22" spans="1:13" ht="24" customHeight="1" thickBot="1" x14ac:dyDescent="0.3">
      <c r="A22" s="42" t="s">
        <v>50</v>
      </c>
      <c r="B22" s="43" t="s">
        <v>51</v>
      </c>
      <c r="C22" s="44"/>
      <c r="D22" s="44"/>
      <c r="E22" s="45"/>
      <c r="F22" s="46"/>
      <c r="G22" s="46"/>
      <c r="H22" s="46"/>
      <c r="I22" s="46"/>
      <c r="J22" s="47"/>
      <c r="K22" s="45"/>
      <c r="L22" s="46"/>
      <c r="M22" s="46"/>
    </row>
    <row r="23" spans="1:13" ht="15.75" thickTop="1" x14ac:dyDescent="0.25">
      <c r="A23" s="48"/>
      <c r="B23" s="49"/>
      <c r="C23" s="50"/>
      <c r="D23" s="50"/>
      <c r="E23" s="50"/>
      <c r="F23" s="51"/>
      <c r="G23" s="51"/>
      <c r="H23" s="51"/>
      <c r="I23" s="51"/>
      <c r="J23" s="51"/>
      <c r="K23" s="51"/>
      <c r="L23" s="52"/>
      <c r="M23" s="52"/>
    </row>
    <row r="24" spans="1:13" x14ac:dyDescent="0.25">
      <c r="A24" s="53"/>
      <c r="B24" s="54" t="s">
        <v>52</v>
      </c>
      <c r="C24" s="55"/>
      <c r="D24" s="55"/>
      <c r="E24" s="55"/>
      <c r="F24" s="55"/>
      <c r="G24" s="55"/>
      <c r="H24" s="55"/>
      <c r="I24" s="55"/>
      <c r="J24" s="55"/>
      <c r="K24" s="55"/>
      <c r="L24" s="52"/>
      <c r="M24" s="52"/>
    </row>
    <row r="25" spans="1:13" ht="15" customHeight="1" x14ac:dyDescent="0.25">
      <c r="A25" s="56">
        <v>1</v>
      </c>
      <c r="B25" s="73" t="s">
        <v>53</v>
      </c>
      <c r="C25" s="73"/>
      <c r="D25" s="73"/>
      <c r="E25" s="73"/>
      <c r="F25" s="73"/>
      <c r="G25" s="73"/>
      <c r="H25" s="73"/>
      <c r="I25" s="73"/>
      <c r="J25" s="57"/>
      <c r="K25" s="52"/>
      <c r="L25" s="52"/>
      <c r="M25" s="52"/>
    </row>
    <row r="26" spans="1:13" ht="15" customHeight="1" x14ac:dyDescent="0.25">
      <c r="A26" s="58" t="s">
        <v>32</v>
      </c>
      <c r="B26" s="73" t="s">
        <v>54</v>
      </c>
      <c r="C26" s="73"/>
      <c r="D26" s="73"/>
      <c r="E26" s="73"/>
      <c r="F26" s="73"/>
      <c r="G26" s="73"/>
      <c r="H26" s="73"/>
      <c r="I26" s="73"/>
      <c r="J26" s="73"/>
      <c r="K26" s="73"/>
      <c r="L26" s="73"/>
    </row>
    <row r="27" spans="1:13" ht="15" customHeight="1" x14ac:dyDescent="0.25">
      <c r="A27" s="59" t="s">
        <v>33</v>
      </c>
      <c r="B27" s="73" t="s">
        <v>34</v>
      </c>
      <c r="C27" s="73"/>
      <c r="D27" s="73"/>
      <c r="E27" s="73"/>
      <c r="F27" s="73"/>
      <c r="G27" s="73"/>
      <c r="H27" s="73"/>
      <c r="I27" s="73"/>
      <c r="J27" s="73"/>
      <c r="K27" s="73"/>
      <c r="L27" s="52"/>
      <c r="M27" s="52"/>
    </row>
    <row r="28" spans="1:13" x14ac:dyDescent="0.25">
      <c r="A28" s="59" t="s">
        <v>37</v>
      </c>
      <c r="B28" s="73" t="s">
        <v>38</v>
      </c>
      <c r="C28" s="73"/>
      <c r="D28" s="73"/>
      <c r="E28" s="73"/>
      <c r="F28" s="73"/>
      <c r="G28" s="73"/>
      <c r="H28" s="73"/>
      <c r="I28" s="73"/>
      <c r="J28" s="73"/>
      <c r="K28" s="73"/>
      <c r="L28" s="52"/>
      <c r="M28" s="52"/>
    </row>
    <row r="29" spans="1:13" ht="19.5" customHeight="1" x14ac:dyDescent="0.25">
      <c r="A29" s="59" t="s">
        <v>45</v>
      </c>
      <c r="B29" s="73" t="s">
        <v>55</v>
      </c>
      <c r="C29" s="73"/>
      <c r="D29" s="73"/>
      <c r="E29" s="73"/>
      <c r="F29" s="73"/>
      <c r="G29" s="73"/>
      <c r="H29" s="73"/>
      <c r="I29" s="73"/>
      <c r="J29" s="57"/>
      <c r="K29" s="55"/>
      <c r="L29" s="52"/>
      <c r="M29" s="52"/>
    </row>
    <row r="30" spans="1:13" x14ac:dyDescent="0.25">
      <c r="A30" s="59" t="s">
        <v>49</v>
      </c>
      <c r="B30" s="73" t="s">
        <v>56</v>
      </c>
      <c r="C30" s="73"/>
      <c r="D30" s="73"/>
      <c r="E30" s="73"/>
      <c r="F30" s="73"/>
      <c r="G30" s="73"/>
      <c r="H30" s="73"/>
      <c r="I30" s="73"/>
      <c r="J30" s="73"/>
      <c r="K30" s="73"/>
      <c r="L30" s="52"/>
      <c r="M30" s="52"/>
    </row>
    <row r="31" spans="1:13" x14ac:dyDescent="0.25">
      <c r="A31" s="58" t="s">
        <v>20</v>
      </c>
      <c r="B31" s="57" t="s">
        <v>57</v>
      </c>
      <c r="C31" s="60"/>
      <c r="D31" s="60"/>
      <c r="E31" s="60"/>
      <c r="F31" s="60"/>
      <c r="G31" s="60"/>
      <c r="H31" s="60"/>
      <c r="I31" s="60"/>
      <c r="J31" s="60"/>
      <c r="K31" s="60"/>
    </row>
    <row r="34" spans="1:11" ht="15.75" hidden="1" outlineLevel="1" thickTop="1" x14ac:dyDescent="0.25">
      <c r="A34" s="61"/>
      <c r="B34" s="62" t="s">
        <v>58</v>
      </c>
      <c r="D34" s="86" t="s">
        <v>3</v>
      </c>
      <c r="E34" s="87"/>
      <c r="J34" s="3"/>
      <c r="K34" s="3"/>
    </row>
    <row r="35" spans="1:11" hidden="1" outlineLevel="1" x14ac:dyDescent="0.25">
      <c r="A35" s="8"/>
      <c r="B35" s="63" t="s">
        <v>59</v>
      </c>
      <c r="D35" s="88"/>
      <c r="E35" s="89"/>
      <c r="J35" s="3"/>
      <c r="K35" s="3"/>
    </row>
    <row r="36" spans="1:11" hidden="1" outlineLevel="1" x14ac:dyDescent="0.25">
      <c r="A36" s="81" t="s">
        <v>6</v>
      </c>
      <c r="B36" s="83" t="s">
        <v>7</v>
      </c>
      <c r="D36" s="19" t="s">
        <v>60</v>
      </c>
      <c r="E36" s="21" t="s">
        <v>61</v>
      </c>
      <c r="J36" s="3"/>
      <c r="K36" s="3"/>
    </row>
    <row r="37" spans="1:11" hidden="1" outlineLevel="1" x14ac:dyDescent="0.25">
      <c r="A37" s="81"/>
      <c r="B37" s="83"/>
      <c r="D37" s="64"/>
      <c r="E37" s="65"/>
      <c r="J37" s="3"/>
      <c r="K37" s="3"/>
    </row>
    <row r="38" spans="1:11" hidden="1" outlineLevel="1" x14ac:dyDescent="0.25">
      <c r="A38" s="82"/>
      <c r="B38" s="84"/>
      <c r="D38" s="19" t="s">
        <v>12</v>
      </c>
      <c r="E38" s="21" t="s">
        <v>12</v>
      </c>
      <c r="J38" s="3"/>
      <c r="K38" s="3"/>
    </row>
    <row r="39" spans="1:11" hidden="1" outlineLevel="1" x14ac:dyDescent="0.25">
      <c r="A39" s="23" t="s">
        <v>13</v>
      </c>
      <c r="B39" s="24" t="s">
        <v>14</v>
      </c>
      <c r="D39" s="25">
        <v>3322.4688640000004</v>
      </c>
      <c r="E39" s="34">
        <v>2980.2678030000002</v>
      </c>
      <c r="J39" s="3"/>
      <c r="K39" s="3"/>
    </row>
    <row r="40" spans="1:11" hidden="1" outlineLevel="1" x14ac:dyDescent="0.25">
      <c r="A40" s="23" t="s">
        <v>15</v>
      </c>
      <c r="B40" s="24" t="s">
        <v>16</v>
      </c>
      <c r="D40" s="29" t="s">
        <v>17</v>
      </c>
      <c r="E40" s="66" t="s">
        <v>17</v>
      </c>
      <c r="J40" s="3"/>
      <c r="K40" s="3"/>
    </row>
    <row r="41" spans="1:11" hidden="1" outlineLevel="1" x14ac:dyDescent="0.25">
      <c r="A41" s="23" t="s">
        <v>18</v>
      </c>
      <c r="B41" s="24" t="s">
        <v>19</v>
      </c>
      <c r="D41" s="31" t="s">
        <v>20</v>
      </c>
      <c r="E41" s="27" t="s">
        <v>20</v>
      </c>
      <c r="J41" s="3"/>
      <c r="K41" s="3"/>
    </row>
    <row r="42" spans="1:11" hidden="1" outlineLevel="1" x14ac:dyDescent="0.25">
      <c r="A42" s="23" t="s">
        <v>21</v>
      </c>
      <c r="B42" s="24" t="s">
        <v>22</v>
      </c>
      <c r="D42" s="25">
        <v>11.21</v>
      </c>
      <c r="E42" s="34">
        <v>11.21</v>
      </c>
      <c r="J42" s="3"/>
      <c r="K42" s="3"/>
    </row>
    <row r="43" spans="1:11" hidden="1" outlineLevel="1" x14ac:dyDescent="0.25">
      <c r="A43" s="23" t="s">
        <v>23</v>
      </c>
      <c r="B43" s="24" t="s">
        <v>24</v>
      </c>
      <c r="D43" s="29">
        <v>78.87405600000001</v>
      </c>
      <c r="E43" s="34">
        <v>78.87405600000001</v>
      </c>
      <c r="J43" s="3"/>
      <c r="K43" s="3"/>
    </row>
    <row r="44" spans="1:11" hidden="1" outlineLevel="1" x14ac:dyDescent="0.25">
      <c r="A44" s="23" t="s">
        <v>25</v>
      </c>
      <c r="B44" s="24" t="s">
        <v>26</v>
      </c>
      <c r="D44" s="29">
        <v>5.56</v>
      </c>
      <c r="E44" s="34">
        <v>5.09</v>
      </c>
      <c r="J44" s="3"/>
      <c r="K44" s="3"/>
    </row>
    <row r="45" spans="1:11" hidden="1" outlineLevel="1" x14ac:dyDescent="0.25">
      <c r="A45" s="23"/>
      <c r="B45" s="24" t="s">
        <v>27</v>
      </c>
      <c r="D45" s="25">
        <v>86.42</v>
      </c>
      <c r="E45" s="34">
        <v>86.42</v>
      </c>
      <c r="J45" s="3"/>
      <c r="K45" s="3"/>
    </row>
    <row r="46" spans="1:11" hidden="1" outlineLevel="1" x14ac:dyDescent="0.25">
      <c r="A46" s="36" t="s">
        <v>28</v>
      </c>
      <c r="B46" s="37" t="s">
        <v>29</v>
      </c>
      <c r="D46" s="38">
        <v>3504.5329200000006</v>
      </c>
      <c r="E46" s="40">
        <v>3161.8618590000001</v>
      </c>
      <c r="J46" s="3"/>
      <c r="K46" s="3"/>
    </row>
    <row r="47" spans="1:11" hidden="1" outlineLevel="1" x14ac:dyDescent="0.25">
      <c r="A47" s="23" t="s">
        <v>30</v>
      </c>
      <c r="B47" s="24" t="s">
        <v>31</v>
      </c>
      <c r="D47" s="25" t="s">
        <v>32</v>
      </c>
      <c r="E47" s="34" t="s">
        <v>32</v>
      </c>
      <c r="J47" s="3"/>
      <c r="K47" s="3"/>
    </row>
    <row r="48" spans="1:11" hidden="1" outlineLevel="1" x14ac:dyDescent="0.25">
      <c r="A48" s="23" t="s">
        <v>35</v>
      </c>
      <c r="B48" s="24" t="s">
        <v>36</v>
      </c>
      <c r="D48" s="29" t="s">
        <v>37</v>
      </c>
      <c r="E48" s="66" t="s">
        <v>37</v>
      </c>
      <c r="J48" s="3"/>
      <c r="K48" s="3"/>
    </row>
    <row r="49" spans="1:11" hidden="1" outlineLevel="1" x14ac:dyDescent="0.25">
      <c r="A49" s="36" t="s">
        <v>39</v>
      </c>
      <c r="B49" s="37" t="s">
        <v>40</v>
      </c>
      <c r="D49" s="38"/>
      <c r="E49" s="40"/>
      <c r="J49" s="3"/>
      <c r="K49" s="3"/>
    </row>
    <row r="50" spans="1:11" hidden="1" outlineLevel="1" x14ac:dyDescent="0.25">
      <c r="A50" s="23" t="s">
        <v>41</v>
      </c>
      <c r="B50" s="24" t="s">
        <v>42</v>
      </c>
      <c r="D50" s="25" t="s">
        <v>32</v>
      </c>
      <c r="E50" s="34" t="s">
        <v>32</v>
      </c>
      <c r="J50" s="3"/>
      <c r="K50" s="3"/>
    </row>
    <row r="51" spans="1:11" hidden="1" outlineLevel="1" x14ac:dyDescent="0.25">
      <c r="A51" s="23" t="s">
        <v>43</v>
      </c>
      <c r="B51" s="24" t="s">
        <v>44</v>
      </c>
      <c r="D51" s="31" t="s">
        <v>45</v>
      </c>
      <c r="E51" s="27" t="s">
        <v>46</v>
      </c>
      <c r="J51" s="3"/>
      <c r="K51" s="3"/>
    </row>
    <row r="52" spans="1:11" hidden="1" outlineLevel="1" x14ac:dyDescent="0.25">
      <c r="A52" s="23" t="s">
        <v>47</v>
      </c>
      <c r="B52" s="24" t="s">
        <v>48</v>
      </c>
      <c r="D52" s="31" t="s">
        <v>49</v>
      </c>
      <c r="E52" s="27" t="s">
        <v>49</v>
      </c>
      <c r="J52" s="3"/>
      <c r="K52" s="3"/>
    </row>
    <row r="53" spans="1:11" ht="15.75" hidden="1" outlineLevel="1" thickBot="1" x14ac:dyDescent="0.3">
      <c r="A53" s="42" t="s">
        <v>50</v>
      </c>
      <c r="B53" s="43" t="s">
        <v>51</v>
      </c>
      <c r="D53" s="44"/>
      <c r="E53" s="46"/>
      <c r="J53" s="3"/>
      <c r="K53" s="3"/>
    </row>
    <row r="54" spans="1:11" hidden="1" outlineLevel="1" x14ac:dyDescent="0.25"/>
    <row r="55" spans="1:11" hidden="1" outlineLevel="1" x14ac:dyDescent="0.25"/>
    <row r="56" spans="1:11" ht="86.25" customHeight="1" collapsed="1" x14ac:dyDescent="0.25">
      <c r="A56" s="85" t="s">
        <v>62</v>
      </c>
      <c r="B56" s="85"/>
      <c r="C56" s="85"/>
      <c r="D56" s="85"/>
      <c r="E56" s="85"/>
      <c r="F56" s="85"/>
      <c r="G56" s="67"/>
      <c r="H56" s="67"/>
    </row>
  </sheetData>
  <sheetProtection algorithmName="SHA-512" hashValue="YsnunOfoc6/t1zcO2O0ErFd9RsblPQHhmGrenGtlomHgnYUXJyGyoaOdl44zYi9HiNvnaNe0D32kTwkb3FSlxw==" saltValue="RqpcjGA9DPDoQl6gi1WGeQ==" spinCount="100000" sheet="1" objects="1" scenarios="1"/>
  <mergeCells count="15">
    <mergeCell ref="A36:A38"/>
    <mergeCell ref="B36:B38"/>
    <mergeCell ref="A56:F56"/>
    <mergeCell ref="B26:L26"/>
    <mergeCell ref="B27:K27"/>
    <mergeCell ref="B28:K28"/>
    <mergeCell ref="B29:I29"/>
    <mergeCell ref="B30:K30"/>
    <mergeCell ref="D34:E35"/>
    <mergeCell ref="B25:I25"/>
    <mergeCell ref="A2:K2"/>
    <mergeCell ref="C3:G4"/>
    <mergeCell ref="I3:M4"/>
    <mergeCell ref="A5:A7"/>
    <mergeCell ref="B5:B7"/>
  </mergeCells>
  <hyperlinks>
    <hyperlink ref="B24" location="Nota" display="Ver Nota Informativ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Enero 1-3</vt:lpstr>
      <vt:lpstr>Enero 4-5</vt:lpstr>
      <vt:lpstr>Enero 6-31</vt:lpstr>
      <vt:lpstr>Febrero</vt:lpstr>
      <vt:lpstr>Marzo</vt:lpstr>
      <vt:lpstr>Abril 1-4</vt:lpstr>
      <vt:lpstr>Abril 5-30</vt:lpstr>
      <vt:lpstr>Mayo 1-20</vt:lpstr>
      <vt:lpstr>Mayo 21-27</vt:lpstr>
      <vt:lpstr>Mayo 28-31</vt:lpstr>
      <vt:lpstr>Junio 1-3</vt:lpstr>
      <vt:lpstr>Junio 4-10</vt:lpstr>
      <vt:lpstr>Junio 11-30</vt:lpstr>
      <vt:lpstr>Julio 1-27</vt:lpstr>
      <vt:lpstr>Julio 28-31</vt:lpstr>
      <vt:lpstr>Agosto 1-27</vt:lpstr>
      <vt:lpstr>Agosto 28-31</vt:lpstr>
      <vt:lpstr>Septiembre</vt:lpstr>
      <vt:lpstr>Octubre</vt:lpstr>
      <vt:lpstr>Noviembre 1-2</vt:lpstr>
      <vt:lpstr>Noviembre 3-30</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Pinzon</dc:creator>
  <cp:lastModifiedBy>everis</cp:lastModifiedBy>
  <dcterms:created xsi:type="dcterms:W3CDTF">2017-01-11T16:05:04Z</dcterms:created>
  <dcterms:modified xsi:type="dcterms:W3CDTF">2020-03-04T20:33:38Z</dcterms:modified>
</cp:coreProperties>
</file>