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1.46.150\apps\Teusaca\Precios PME\GRE_PUBLICACIONES\PRECIOS VIGENTES\"/>
    </mc:Choice>
  </mc:AlternateContent>
  <xr:revisionPtr revIDLastSave="0" documentId="13_ncr:1_{58C1813D-AB6F-4FDE-BDE2-5E5329A7559E}" xr6:coauthVersionLast="47" xr6:coauthVersionMax="47" xr10:uidLastSave="{00000000-0000-0000-0000-000000000000}"/>
  <workbookProtection workbookAlgorithmName="SHA-512" workbookHashValue="P0ZV7vE0vuHhwRz9MJNJ2pgooWy8BZGMZ+xNje/cCJ3/WGGjIg42mam+E7DLMqkpFyl5foNLHr5YtwBMIR0Vog==" workbookSaltValue="eXnxWf9nPCIkJFV+YjZ+2Q==" workbookSpinCount="100000" lockStructure="1"/>
  <bookViews>
    <workbookView xWindow="20370" yWindow="-120" windowWidth="29040" windowHeight="15840" tabRatio="532" firstSheet="1" activeTab="2" xr2:uid="{00000000-000D-0000-FFFF-FFFF00000000}"/>
  </bookViews>
  <sheets>
    <sheet name="Cartagen" sheetId="1" state="hidden" r:id="rId1"/>
    <sheet name="Cartagena" sheetId="4" r:id="rId2"/>
    <sheet name="Barrancabermeja" sheetId="3" r:id="rId3"/>
    <sheet name="Otros Cargos" sheetId="2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Print_Area" localSheetId="2">Barrancabermeja!$A$1:$I$56</definedName>
    <definedName name="_xlnm.Print_Area" localSheetId="0">Cartagen!$A$1:$J$56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126" i="3" l="1"/>
  <c r="B1126" i="3" s="1"/>
  <c r="E1126" i="3"/>
  <c r="G1064" i="4"/>
  <c r="F1064" i="4"/>
  <c r="A1064" i="4"/>
  <c r="B1064" i="4" s="1"/>
  <c r="A1125" i="3"/>
  <c r="B1125" i="3" s="1"/>
  <c r="A1063" i="4"/>
  <c r="B1063" i="4" s="1"/>
  <c r="A1124" i="3"/>
  <c r="B1124" i="3" s="1"/>
  <c r="A1062" i="4"/>
  <c r="B1062" i="4" s="1"/>
  <c r="A1123" i="3"/>
  <c r="B1123" i="3" s="1"/>
  <c r="A1061" i="4"/>
  <c r="B1061" i="4" s="1"/>
  <c r="E1122" i="3"/>
  <c r="A1122" i="3"/>
  <c r="B1122" i="3" s="1"/>
  <c r="A1060" i="4"/>
  <c r="B1060" i="4"/>
  <c r="F1060" i="4"/>
  <c r="G1060" i="4" s="1"/>
  <c r="B1121" i="3"/>
  <c r="A1121" i="3"/>
  <c r="B1059" i="4"/>
  <c r="A1059" i="4"/>
  <c r="B1058" i="4"/>
  <c r="B1120" i="3"/>
  <c r="B1119" i="3"/>
  <c r="A1120" i="3" s="1"/>
  <c r="E1120" i="3"/>
  <c r="A1058" i="4"/>
  <c r="B1118" i="3"/>
  <c r="E1119" i="3"/>
  <c r="A1119" i="3"/>
  <c r="I1134" i="3"/>
  <c r="I1133" i="3"/>
  <c r="I1132" i="3"/>
  <c r="I1131" i="3"/>
  <c r="I1130" i="3"/>
  <c r="I1129" i="3"/>
  <c r="I1128" i="3"/>
  <c r="I1127" i="3"/>
  <c r="I1118" i="3"/>
  <c r="H1134" i="3"/>
  <c r="H1133" i="3"/>
  <c r="H1132" i="3"/>
  <c r="H1131" i="3"/>
  <c r="H1130" i="3"/>
  <c r="H1129" i="3"/>
  <c r="H1128" i="3"/>
  <c r="H1127" i="3"/>
  <c r="H1118" i="3"/>
  <c r="E1134" i="3"/>
  <c r="E1133" i="3"/>
  <c r="E1132" i="3"/>
  <c r="E1131" i="3"/>
  <c r="E1130" i="3"/>
  <c r="E1129" i="3"/>
  <c r="E1128" i="3"/>
  <c r="E1127" i="3"/>
  <c r="E1125" i="3"/>
  <c r="E1124" i="3"/>
  <c r="H1124" i="3" s="1"/>
  <c r="E1123" i="3"/>
  <c r="H1123" i="3" s="1"/>
  <c r="E1121" i="3"/>
  <c r="H1121" i="3" s="1"/>
  <c r="E1118" i="3"/>
  <c r="A1118" i="3"/>
  <c r="B1057" i="4"/>
  <c r="A1057" i="4"/>
  <c r="H1117" i="3"/>
  <c r="E1117" i="3"/>
  <c r="A1117" i="3"/>
  <c r="B1117" i="3" s="1"/>
  <c r="A1056" i="4"/>
  <c r="B1056" i="4" s="1"/>
  <c r="E1116" i="3"/>
  <c r="A1116" i="3"/>
  <c r="B1116" i="3" s="1"/>
  <c r="A1055" i="4"/>
  <c r="B1055" i="4" s="1"/>
  <c r="E1111" i="3"/>
  <c r="A1112" i="3"/>
  <c r="B1111" i="3"/>
  <c r="A1111" i="3"/>
  <c r="B1110" i="3"/>
  <c r="H1126" i="3" l="1"/>
  <c r="I1126" i="3" s="1"/>
  <c r="H1125" i="3"/>
  <c r="I1125" i="3" s="1"/>
  <c r="I1124" i="3"/>
  <c r="I1123" i="3"/>
  <c r="H1122" i="3"/>
  <c r="I1122" i="3" s="1"/>
  <c r="I1121" i="3"/>
  <c r="H1120" i="3"/>
  <c r="I1120" i="3" s="1"/>
  <c r="H1119" i="3"/>
  <c r="I1119" i="3" s="1"/>
  <c r="I1117" i="3"/>
  <c r="H1116" i="3"/>
  <c r="I1116" i="3" s="1"/>
  <c r="H1111" i="3"/>
  <c r="I1111" i="3" s="1"/>
  <c r="B1054" i="4" l="1"/>
  <c r="A1054" i="4"/>
  <c r="B1053" i="4"/>
  <c r="A1053" i="4"/>
  <c r="B1052" i="4"/>
  <c r="A1052" i="4"/>
  <c r="E1106" i="3"/>
  <c r="H1106" i="3" s="1"/>
  <c r="B1105" i="3"/>
  <c r="A1106" i="3" s="1"/>
  <c r="B1106" i="3" s="1"/>
  <c r="A1107" i="3" s="1"/>
  <c r="B1051" i="4"/>
  <c r="A1051" i="4"/>
  <c r="B1050" i="4"/>
  <c r="A1050" i="4"/>
  <c r="B1049" i="4"/>
  <c r="A1049" i="4"/>
  <c r="B1048" i="4"/>
  <c r="A1048" i="4"/>
  <c r="I1106" i="3" l="1"/>
  <c r="E1115" i="3"/>
  <c r="E1114" i="3"/>
  <c r="E1113" i="3"/>
  <c r="E1112" i="3"/>
  <c r="E1110" i="3"/>
  <c r="E1109" i="3"/>
  <c r="E1108" i="3"/>
  <c r="E1107" i="3"/>
  <c r="B1107" i="3"/>
  <c r="A1108" i="3" s="1"/>
  <c r="B1108" i="3" s="1"/>
  <c r="A1109" i="3" s="1"/>
  <c r="B1109" i="3" s="1"/>
  <c r="A1110" i="3" s="1"/>
  <c r="B1112" i="3" s="1"/>
  <c r="A1113" i="3" s="1"/>
  <c r="B1113" i="3" s="1"/>
  <c r="A1114" i="3" s="1"/>
  <c r="B1114" i="3" s="1"/>
  <c r="A1115" i="3" s="1"/>
  <c r="B1115" i="3" s="1"/>
  <c r="B1047" i="4"/>
  <c r="A1047" i="4"/>
  <c r="G1063" i="4"/>
  <c r="G1062" i="4"/>
  <c r="G1061" i="4"/>
  <c r="G1059" i="4"/>
  <c r="G1058" i="4"/>
  <c r="G1057" i="4"/>
  <c r="G1056" i="4"/>
  <c r="G1054" i="4"/>
  <c r="G1053" i="4"/>
  <c r="G1052" i="4"/>
  <c r="G1051" i="4"/>
  <c r="G1049" i="4"/>
  <c r="F1063" i="4"/>
  <c r="F1062" i="4"/>
  <c r="F1061" i="4"/>
  <c r="F1059" i="4"/>
  <c r="F1058" i="4"/>
  <c r="F1057" i="4"/>
  <c r="F1056" i="4"/>
  <c r="F1055" i="4"/>
  <c r="G1055" i="4" s="1"/>
  <c r="F1054" i="4"/>
  <c r="F1053" i="4"/>
  <c r="F1052" i="4"/>
  <c r="F1051" i="4"/>
  <c r="F1050" i="4"/>
  <c r="G1050" i="4" s="1"/>
  <c r="F1049" i="4"/>
  <c r="F1048" i="4"/>
  <c r="G1048" i="4" s="1"/>
  <c r="F1047" i="4"/>
  <c r="G1047" i="4" s="1"/>
  <c r="F1046" i="4"/>
  <c r="G1046" i="4"/>
  <c r="B1046" i="4"/>
  <c r="A1046" i="4"/>
  <c r="B1045" i="4"/>
  <c r="E1105" i="3"/>
  <c r="G1045" i="4"/>
  <c r="F1045" i="4"/>
  <c r="E1104" i="3"/>
  <c r="F1044" i="4"/>
  <c r="G1044" i="4" s="1"/>
  <c r="E1103" i="3"/>
  <c r="F1043" i="4"/>
  <c r="G1043" i="4" s="1"/>
  <c r="E1102" i="3"/>
  <c r="F1042" i="4"/>
  <c r="G1042" i="4" s="1"/>
  <c r="E1101" i="3"/>
  <c r="F1041" i="4"/>
  <c r="G1041" i="4" s="1"/>
  <c r="E1100" i="3"/>
  <c r="E1099" i="3"/>
  <c r="F1040" i="4"/>
  <c r="G1040" i="4" s="1"/>
  <c r="E1098" i="3"/>
  <c r="G1039" i="4"/>
  <c r="F1039" i="4"/>
  <c r="B1038" i="4"/>
  <c r="A1038" i="4"/>
  <c r="E1097" i="3"/>
  <c r="A1097" i="3"/>
  <c r="B1097" i="3" s="1"/>
  <c r="F1038" i="4"/>
  <c r="G1038" i="4" s="1"/>
  <c r="E1096" i="3"/>
  <c r="G1037" i="4"/>
  <c r="F1037" i="4"/>
  <c r="F1036" i="4"/>
  <c r="G1036" i="4" s="1"/>
  <c r="G1035" i="4"/>
  <c r="F1035" i="4"/>
  <c r="G1034" i="4"/>
  <c r="F1034" i="4"/>
  <c r="G1033" i="4"/>
  <c r="G1032" i="4"/>
  <c r="F1031" i="4"/>
  <c r="G1031" i="4" s="1"/>
  <c r="F1030" i="4"/>
  <c r="G1030" i="4" s="1"/>
  <c r="G1028" i="4"/>
  <c r="F1028" i="4"/>
  <c r="E1073" i="3"/>
  <c r="H1073" i="3" s="1"/>
  <c r="I1073" i="3" s="1"/>
  <c r="E1072" i="3"/>
  <c r="H1072" i="3" s="1"/>
  <c r="I1072" i="3" s="1"/>
  <c r="E1071" i="3"/>
  <c r="E1070" i="3"/>
  <c r="E1069" i="3"/>
  <c r="H1069" i="3" s="1"/>
  <c r="I1013" i="4"/>
  <c r="E1068" i="3"/>
  <c r="H1068" i="3" s="1"/>
  <c r="E1075" i="3"/>
  <c r="H1075" i="3" s="1"/>
  <c r="E1076" i="3"/>
  <c r="E1077" i="3"/>
  <c r="E1078" i="3"/>
  <c r="E1079" i="3"/>
  <c r="E1080" i="3"/>
  <c r="E1081" i="3"/>
  <c r="E1082" i="3"/>
  <c r="E1083" i="3"/>
  <c r="E1084" i="3"/>
  <c r="H1084" i="3" s="1"/>
  <c r="E1085" i="3"/>
  <c r="H1085" i="3" s="1"/>
  <c r="E1086" i="3"/>
  <c r="H1086" i="3" s="1"/>
  <c r="E1087" i="3"/>
  <c r="H1087" i="3" s="1"/>
  <c r="E1088" i="3"/>
  <c r="E1089" i="3"/>
  <c r="E1090" i="3"/>
  <c r="E1091" i="3"/>
  <c r="E1092" i="3"/>
  <c r="E1093" i="3"/>
  <c r="E1094" i="3"/>
  <c r="E1095" i="3"/>
  <c r="E1074" i="3"/>
  <c r="H1074" i="3" s="1"/>
  <c r="F1014" i="4"/>
  <c r="G1014" i="4" s="1"/>
  <c r="F1033" i="4"/>
  <c r="F1032" i="4"/>
  <c r="F1029" i="4"/>
  <c r="G1029" i="4" s="1"/>
  <c r="F1027" i="4"/>
  <c r="G1027" i="4" s="1"/>
  <c r="F1026" i="4"/>
  <c r="G1026" i="4" s="1"/>
  <c r="F1025" i="4"/>
  <c r="G1025" i="4" s="1"/>
  <c r="F1024" i="4"/>
  <c r="G1024" i="4" s="1"/>
  <c r="F1023" i="4"/>
  <c r="G1023" i="4" s="1"/>
  <c r="F1022" i="4"/>
  <c r="G1022" i="4" s="1"/>
  <c r="F1021" i="4"/>
  <c r="G1021" i="4" s="1"/>
  <c r="F1020" i="4"/>
  <c r="G1020" i="4" s="1"/>
  <c r="F1019" i="4"/>
  <c r="G1019" i="4" s="1"/>
  <c r="F1018" i="4"/>
  <c r="G1018" i="4" s="1"/>
  <c r="F1017" i="4"/>
  <c r="G1017" i="4" s="1"/>
  <c r="F1016" i="4"/>
  <c r="G1016" i="4" s="1"/>
  <c r="F1015" i="4"/>
  <c r="G1015" i="4" s="1"/>
  <c r="E1067" i="3"/>
  <c r="I1067" i="3" s="1"/>
  <c r="E1066" i="3"/>
  <c r="I1066" i="3" s="1"/>
  <c r="E1065" i="3"/>
  <c r="I1065" i="3" s="1"/>
  <c r="E1064" i="3"/>
  <c r="I1064" i="3" s="1"/>
  <c r="E1063" i="3"/>
  <c r="I1063" i="3" s="1"/>
  <c r="E1061" i="3"/>
  <c r="I1061" i="3" s="1"/>
  <c r="E1060" i="3"/>
  <c r="I1060" i="3" s="1"/>
  <c r="E1059" i="3"/>
  <c r="I1059" i="3" s="1"/>
  <c r="C1058" i="3"/>
  <c r="E1058" i="3" s="1"/>
  <c r="I1058" i="3" s="1"/>
  <c r="C1004" i="4"/>
  <c r="E1057" i="3"/>
  <c r="I1057" i="3" s="1"/>
  <c r="E1056" i="3"/>
  <c r="I1056" i="3" s="1"/>
  <c r="E1055" i="3"/>
  <c r="I1055" i="3" s="1"/>
  <c r="E1053" i="3"/>
  <c r="I1053" i="3" s="1"/>
  <c r="A1000" i="4"/>
  <c r="B1000" i="4" s="1"/>
  <c r="A1001" i="4" s="1"/>
  <c r="B1001" i="4" s="1"/>
  <c r="A1002" i="4" s="1"/>
  <c r="B1002" i="4" s="1"/>
  <c r="A1003" i="4" s="1"/>
  <c r="B1003" i="4" s="1"/>
  <c r="A1004" i="4" s="1"/>
  <c r="B1004" i="4" s="1"/>
  <c r="A1005" i="4" s="1"/>
  <c r="B1005" i="4" s="1"/>
  <c r="A1006" i="4" s="1"/>
  <c r="B1006" i="4" s="1"/>
  <c r="A1007" i="4" s="1"/>
  <c r="B1007" i="4" s="1"/>
  <c r="A1008" i="4" s="1"/>
  <c r="B1008" i="4" s="1"/>
  <c r="A1009" i="4" s="1"/>
  <c r="B1009" i="4" s="1"/>
  <c r="A1010" i="4" s="1"/>
  <c r="B1010" i="4" s="1"/>
  <c r="A1011" i="4" s="1"/>
  <c r="B1011" i="4" s="1"/>
  <c r="A1012" i="4" s="1"/>
  <c r="B1012" i="4" s="1"/>
  <c r="A1013" i="4" s="1"/>
  <c r="B1013" i="4" s="1"/>
  <c r="H1113" i="3" l="1"/>
  <c r="I1113" i="3"/>
  <c r="H1114" i="3"/>
  <c r="I1114" i="3" s="1"/>
  <c r="H1115" i="3"/>
  <c r="I1115" i="3" s="1"/>
  <c r="H1112" i="3"/>
  <c r="I1112" i="3" s="1"/>
  <c r="H1110" i="3"/>
  <c r="I1110" i="3" s="1"/>
  <c r="H1109" i="3"/>
  <c r="I1109" i="3" s="1"/>
  <c r="H1108" i="3"/>
  <c r="I1108" i="3"/>
  <c r="H1107" i="3"/>
  <c r="I1107" i="3" s="1"/>
  <c r="H1104" i="3"/>
  <c r="I1104" i="3" s="1"/>
  <c r="H1105" i="3"/>
  <c r="I1105" i="3" s="1"/>
  <c r="H1103" i="3"/>
  <c r="I1103" i="3" s="1"/>
  <c r="H1102" i="3"/>
  <c r="I1102" i="3" s="1"/>
  <c r="H1101" i="3"/>
  <c r="I1101" i="3" s="1"/>
  <c r="H1100" i="3"/>
  <c r="I1100" i="3" s="1"/>
  <c r="H1099" i="3"/>
  <c r="I1099" i="3" s="1"/>
  <c r="H1098" i="3"/>
  <c r="I1098" i="3" s="1"/>
  <c r="H1097" i="3"/>
  <c r="I1097" i="3" s="1"/>
  <c r="H1096" i="3"/>
  <c r="I1096" i="3" s="1"/>
  <c r="I1087" i="3"/>
  <c r="I1086" i="3"/>
  <c r="I1075" i="3"/>
  <c r="I1074" i="3"/>
  <c r="I1085" i="3"/>
  <c r="H1076" i="3"/>
  <c r="I1076" i="3" s="1"/>
  <c r="H1088" i="3"/>
  <c r="I1088" i="3" s="1"/>
  <c r="H1077" i="3"/>
  <c r="I1077" i="3" s="1"/>
  <c r="H1089" i="3"/>
  <c r="I1089" i="3" s="1"/>
  <c r="H1078" i="3"/>
  <c r="I1078" i="3" s="1"/>
  <c r="H1090" i="3"/>
  <c r="I1090" i="3" s="1"/>
  <c r="H1079" i="3"/>
  <c r="I1079" i="3" s="1"/>
  <c r="H1091" i="3"/>
  <c r="I1091" i="3" s="1"/>
  <c r="H1080" i="3"/>
  <c r="I1080" i="3" s="1"/>
  <c r="H1092" i="3"/>
  <c r="I1092" i="3" s="1"/>
  <c r="H1081" i="3"/>
  <c r="I1081" i="3" s="1"/>
  <c r="H1093" i="3"/>
  <c r="I1093" i="3" s="1"/>
  <c r="H1070" i="3"/>
  <c r="I1070" i="3" s="1"/>
  <c r="H1082" i="3"/>
  <c r="I1082" i="3" s="1"/>
  <c r="H1094" i="3"/>
  <c r="I1094" i="3" s="1"/>
  <c r="I1084" i="3"/>
  <c r="H1071" i="3"/>
  <c r="I1071" i="3" s="1"/>
  <c r="H1083" i="3"/>
  <c r="I1083" i="3" s="1"/>
  <c r="H1095" i="3"/>
  <c r="I1095" i="3" s="1"/>
  <c r="I1069" i="3"/>
  <c r="I1068" i="3"/>
  <c r="E1062" i="3"/>
  <c r="I1062" i="3" s="1"/>
  <c r="A999" i="4"/>
  <c r="E1052" i="3"/>
  <c r="I1052" i="3" s="1"/>
  <c r="E1051" i="3"/>
  <c r="I1051" i="3" s="1"/>
  <c r="C1050" i="3"/>
  <c r="E1050" i="3" s="1"/>
  <c r="I1050" i="3" s="1"/>
  <c r="C997" i="4"/>
  <c r="E1049" i="3"/>
  <c r="I1049" i="3" s="1"/>
  <c r="F995" i="4"/>
  <c r="G995" i="4" s="1"/>
  <c r="E1047" i="3"/>
  <c r="I1047" i="3" s="1"/>
  <c r="F996" i="4" l="1"/>
  <c r="G994" i="4"/>
  <c r="G996" i="4" l="1"/>
  <c r="F997" i="4"/>
  <c r="G992" i="4"/>
  <c r="D1046" i="3"/>
  <c r="C1046" i="3"/>
  <c r="D1045" i="3"/>
  <c r="C1045" i="3"/>
  <c r="F998" i="4" l="1"/>
  <c r="G997" i="4"/>
  <c r="E1045" i="3"/>
  <c r="I1045" i="3" s="1"/>
  <c r="E1046" i="3"/>
  <c r="I1046" i="3" s="1"/>
  <c r="C1044" i="3"/>
  <c r="D1044" i="3"/>
  <c r="E1043" i="3"/>
  <c r="E1042" i="3"/>
  <c r="E1041" i="3"/>
  <c r="E1040" i="3"/>
  <c r="E1039" i="3"/>
  <c r="E1038" i="3"/>
  <c r="F999" i="4" l="1"/>
  <c r="G998" i="4"/>
  <c r="E1044" i="3"/>
  <c r="E1037" i="3"/>
  <c r="E1036" i="3"/>
  <c r="F1000" i="4" l="1"/>
  <c r="G999" i="4"/>
  <c r="E1035" i="3"/>
  <c r="E1034" i="3"/>
  <c r="B1034" i="3"/>
  <c r="B1035" i="3" s="1"/>
  <c r="A1034" i="3"/>
  <c r="E1033" i="3"/>
  <c r="G1000" i="4" l="1"/>
  <c r="F1001" i="4"/>
  <c r="B1036" i="3"/>
  <c r="A1036" i="3"/>
  <c r="A1035" i="3"/>
  <c r="E1032" i="3"/>
  <c r="E1031" i="3"/>
  <c r="G1001" i="4" l="1"/>
  <c r="F1002" i="4"/>
  <c r="A1037" i="3"/>
  <c r="B1037" i="3"/>
  <c r="E1030" i="3"/>
  <c r="E1029" i="3"/>
  <c r="E1028" i="3"/>
  <c r="E1027" i="3"/>
  <c r="E1026" i="3"/>
  <c r="F1003" i="4" l="1"/>
  <c r="G1002" i="4"/>
  <c r="B1038" i="3"/>
  <c r="A1038" i="3"/>
  <c r="E1025" i="3"/>
  <c r="E1024" i="3"/>
  <c r="E1023" i="3"/>
  <c r="E1022" i="3"/>
  <c r="F1004" i="4" l="1"/>
  <c r="G1003" i="4"/>
  <c r="B1039" i="3"/>
  <c r="A1039" i="3"/>
  <c r="A1021" i="3"/>
  <c r="B1021" i="3" s="1"/>
  <c r="A1022" i="3" s="1"/>
  <c r="B1022" i="3" s="1"/>
  <c r="A1023" i="3" s="1"/>
  <c r="B1023" i="3" s="1"/>
  <c r="A1024" i="3" s="1"/>
  <c r="B1024" i="3" s="1"/>
  <c r="A1025" i="3" s="1"/>
  <c r="B1025" i="3" s="1"/>
  <c r="A1026" i="3" s="1"/>
  <c r="B1026" i="3" s="1"/>
  <c r="A1027" i="3" s="1"/>
  <c r="B1027" i="3" s="1"/>
  <c r="A1028" i="3" s="1"/>
  <c r="B1028" i="3" s="1"/>
  <c r="A1029" i="3" s="1"/>
  <c r="B1029" i="3" s="1"/>
  <c r="A1030" i="3" s="1"/>
  <c r="B1030" i="3" s="1"/>
  <c r="A1031" i="3" s="1"/>
  <c r="B1031" i="3" s="1"/>
  <c r="A1032" i="3" s="1"/>
  <c r="B1032" i="3" s="1"/>
  <c r="A1033" i="3" s="1"/>
  <c r="E1021" i="3"/>
  <c r="E1020" i="3"/>
  <c r="F1005" i="4" l="1"/>
  <c r="G1004" i="4"/>
  <c r="B1040" i="3"/>
  <c r="A1040" i="3"/>
  <c r="E1019" i="3"/>
  <c r="E1018" i="3"/>
  <c r="E1017" i="3"/>
  <c r="E1016" i="3"/>
  <c r="D1009" i="3"/>
  <c r="A1015" i="3"/>
  <c r="B1015" i="3" s="1"/>
  <c r="A1016" i="3" s="1"/>
  <c r="B1016" i="3" s="1"/>
  <c r="A1017" i="3" s="1"/>
  <c r="B1017" i="3" s="1"/>
  <c r="A1018" i="3" s="1"/>
  <c r="B1018" i="3" s="1"/>
  <c r="A1019" i="3" s="1"/>
  <c r="B1019" i="3" s="1"/>
  <c r="E1015" i="3"/>
  <c r="E1014" i="3"/>
  <c r="E1013" i="3"/>
  <c r="E1010" i="3"/>
  <c r="C1008" i="3"/>
  <c r="C1009" i="3" s="1"/>
  <c r="E1012" i="3"/>
  <c r="E1011" i="3"/>
  <c r="F1006" i="4" l="1"/>
  <c r="G1005" i="4"/>
  <c r="E1008" i="3"/>
  <c r="E1009" i="3"/>
  <c r="B1041" i="3"/>
  <c r="A1041" i="3"/>
  <c r="E1007" i="3"/>
  <c r="E1006" i="3"/>
  <c r="E1005" i="3"/>
  <c r="E1004" i="3"/>
  <c r="E1003" i="3"/>
  <c r="E1002" i="3"/>
  <c r="E1001" i="3"/>
  <c r="F1007" i="4" l="1"/>
  <c r="G1006" i="4"/>
  <c r="B1042" i="3"/>
  <c r="A1042" i="3"/>
  <c r="E1000" i="3"/>
  <c r="F1008" i="4" l="1"/>
  <c r="G1007" i="4"/>
  <c r="B1043" i="3"/>
  <c r="A1043" i="3"/>
  <c r="E999" i="3"/>
  <c r="E998" i="3"/>
  <c r="G1008" i="4" l="1"/>
  <c r="F1009" i="4"/>
  <c r="B1044" i="3"/>
  <c r="A1044" i="3"/>
  <c r="E997" i="3"/>
  <c r="E996" i="3"/>
  <c r="E995" i="3"/>
  <c r="E993" i="3"/>
  <c r="E994" i="3"/>
  <c r="E992" i="3"/>
  <c r="E991" i="3"/>
  <c r="E990" i="3"/>
  <c r="E989" i="3"/>
  <c r="E988" i="3"/>
  <c r="E987" i="3"/>
  <c r="E986" i="3"/>
  <c r="E985" i="3"/>
  <c r="E984" i="3"/>
  <c r="D107" i="2"/>
  <c r="G1009" i="4" l="1"/>
  <c r="F1010" i="4"/>
  <c r="B1045" i="3"/>
  <c r="A1045" i="3"/>
  <c r="E982" i="3"/>
  <c r="B982" i="3"/>
  <c r="E983" i="3"/>
  <c r="F1011" i="4" l="1"/>
  <c r="G1010" i="4"/>
  <c r="A1046" i="3"/>
  <c r="B1046" i="3"/>
  <c r="E981" i="3"/>
  <c r="E980" i="3"/>
  <c r="E979" i="3"/>
  <c r="E978" i="3"/>
  <c r="E977" i="3"/>
  <c r="G1011" i="4" l="1"/>
  <c r="F1012" i="4"/>
  <c r="A1047" i="3"/>
  <c r="B1047" i="3"/>
  <c r="E976" i="3"/>
  <c r="E975" i="3"/>
  <c r="E974" i="3"/>
  <c r="E973" i="3"/>
  <c r="A973" i="3"/>
  <c r="B973" i="3" s="1"/>
  <c r="A974" i="3" s="1"/>
  <c r="B974" i="3" s="1"/>
  <c r="A975" i="3" s="1"/>
  <c r="B975" i="3" s="1"/>
  <c r="A976" i="3" s="1"/>
  <c r="B976" i="3" s="1"/>
  <c r="A977" i="3" s="1"/>
  <c r="B977" i="3" s="1"/>
  <c r="A978" i="3" s="1"/>
  <c r="B978" i="3" s="1"/>
  <c r="A979" i="3" s="1"/>
  <c r="B979" i="3" s="1"/>
  <c r="A980" i="3" s="1"/>
  <c r="B980" i="3" s="1"/>
  <c r="A981" i="3" s="1"/>
  <c r="B981" i="3" s="1"/>
  <c r="A983" i="3" s="1"/>
  <c r="B983" i="3" s="1"/>
  <c r="A984" i="3" s="1"/>
  <c r="B984" i="3" s="1"/>
  <c r="A985" i="3" s="1"/>
  <c r="B985" i="3" s="1"/>
  <c r="A986" i="3" s="1"/>
  <c r="B986" i="3" s="1"/>
  <c r="A987" i="3" s="1"/>
  <c r="B987" i="3" s="1"/>
  <c r="A988" i="3" s="1"/>
  <c r="B988" i="3" s="1"/>
  <c r="A989" i="3" s="1"/>
  <c r="B989" i="3" s="1"/>
  <c r="A990" i="3" s="1"/>
  <c r="B990" i="3" s="1"/>
  <c r="A991" i="3" s="1"/>
  <c r="B991" i="3" s="1"/>
  <c r="A992" i="3" s="1"/>
  <c r="B992" i="3" s="1"/>
  <c r="A993" i="3" s="1"/>
  <c r="B993" i="3" s="1"/>
  <c r="A994" i="3" s="1"/>
  <c r="B994" i="3" s="1"/>
  <c r="A995" i="3" s="1"/>
  <c r="B995" i="3" s="1"/>
  <c r="A996" i="3" s="1"/>
  <c r="B996" i="3" s="1"/>
  <c r="A997" i="3" s="1"/>
  <c r="B997" i="3" s="1"/>
  <c r="A998" i="3" s="1"/>
  <c r="B998" i="3" s="1"/>
  <c r="A999" i="3" s="1"/>
  <c r="B999" i="3" s="1"/>
  <c r="A1000" i="3" s="1"/>
  <c r="B1000" i="3" s="1"/>
  <c r="A1001" i="3" s="1"/>
  <c r="B1001" i="3" s="1"/>
  <c r="A1002" i="3" s="1"/>
  <c r="B1002" i="3" s="1"/>
  <c r="A1003" i="3" s="1"/>
  <c r="B1003" i="3" s="1"/>
  <c r="A1004" i="3" s="1"/>
  <c r="B1004" i="3" s="1"/>
  <c r="A1005" i="3" s="1"/>
  <c r="B1005" i="3" s="1"/>
  <c r="A1006" i="3" s="1"/>
  <c r="B1006" i="3" s="1"/>
  <c r="A1007" i="3" s="1"/>
  <c r="E972" i="3"/>
  <c r="E971" i="3"/>
  <c r="E970" i="3"/>
  <c r="F1013" i="4" l="1"/>
  <c r="G1013" i="4" s="1"/>
  <c r="G1012" i="4"/>
  <c r="A1048" i="3"/>
  <c r="B1048" i="3"/>
  <c r="B1010" i="3"/>
  <c r="A1011" i="3" s="1"/>
  <c r="B1011" i="3" s="1"/>
  <c r="A1012" i="3" s="1"/>
  <c r="B1012" i="3" s="1"/>
  <c r="A1013" i="3" s="1"/>
  <c r="B1013" i="3" s="1"/>
  <c r="B1007" i="3"/>
  <c r="E969" i="3"/>
  <c r="E968" i="3"/>
  <c r="E967" i="3"/>
  <c r="E966" i="3"/>
  <c r="E965" i="3"/>
  <c r="E964" i="3"/>
  <c r="E963" i="3"/>
  <c r="E962" i="3"/>
  <c r="B1049" i="3" l="1"/>
  <c r="A1049" i="3"/>
  <c r="E961" i="3"/>
  <c r="E960" i="3"/>
  <c r="E959" i="3"/>
  <c r="E958" i="3"/>
  <c r="E957" i="3"/>
  <c r="E956" i="3"/>
  <c r="E955" i="3"/>
  <c r="A1050" i="3" l="1"/>
  <c r="B1050" i="3"/>
  <c r="E954" i="3"/>
  <c r="A954" i="3"/>
  <c r="B954" i="3" s="1"/>
  <c r="A955" i="3" s="1"/>
  <c r="B955" i="3" s="1"/>
  <c r="A956" i="3" s="1"/>
  <c r="B956" i="3" s="1"/>
  <c r="A957" i="3" s="1"/>
  <c r="B957" i="3" s="1"/>
  <c r="A958" i="3" s="1"/>
  <c r="B958" i="3" s="1"/>
  <c r="A959" i="3" s="1"/>
  <c r="B959" i="3" s="1"/>
  <c r="A960" i="3" s="1"/>
  <c r="B960" i="3" s="1"/>
  <c r="A961" i="3" s="1"/>
  <c r="B961" i="3" s="1"/>
  <c r="A962" i="3" s="1"/>
  <c r="B962" i="3" s="1"/>
  <c r="A963" i="3" s="1"/>
  <c r="B963" i="3" s="1"/>
  <c r="A964" i="3" s="1"/>
  <c r="B964" i="3" s="1"/>
  <c r="A965" i="3" s="1"/>
  <c r="B965" i="3" s="1"/>
  <c r="A966" i="3" s="1"/>
  <c r="B966" i="3" s="1"/>
  <c r="A967" i="3" s="1"/>
  <c r="B967" i="3" s="1"/>
  <c r="A968" i="3" s="1"/>
  <c r="B968" i="3" s="1"/>
  <c r="A969" i="3" s="1"/>
  <c r="B969" i="3" s="1"/>
  <c r="A970" i="3" s="1"/>
  <c r="B970" i="3" s="1"/>
  <c r="A971" i="3" s="1"/>
  <c r="B971" i="3" s="1"/>
  <c r="A972" i="3" s="1"/>
  <c r="E953" i="3"/>
  <c r="D952" i="3"/>
  <c r="E952" i="3" s="1"/>
  <c r="D951" i="3"/>
  <c r="E951" i="3" s="1"/>
  <c r="D950" i="3"/>
  <c r="D949" i="3"/>
  <c r="E949" i="3" s="1"/>
  <c r="D948" i="3"/>
  <c r="E948" i="3" s="1"/>
  <c r="D947" i="3"/>
  <c r="E947" i="3" s="1"/>
  <c r="D946" i="3"/>
  <c r="E946" i="3" s="1"/>
  <c r="D945" i="3"/>
  <c r="E945" i="3" s="1"/>
  <c r="D944" i="3"/>
  <c r="E944" i="3" s="1"/>
  <c r="B1051" i="3" l="1"/>
  <c r="A1051" i="3"/>
  <c r="E950" i="3"/>
  <c r="D943" i="3"/>
  <c r="E943" i="3" s="1"/>
  <c r="D942" i="3"/>
  <c r="E942" i="3" s="1"/>
  <c r="D941" i="3"/>
  <c r="E941" i="3" s="1"/>
  <c r="D940" i="3"/>
  <c r="E940" i="3" s="1"/>
  <c r="D939" i="3"/>
  <c r="E939" i="3" s="1"/>
  <c r="A939" i="3"/>
  <c r="B939" i="3" s="1"/>
  <c r="A940" i="3" s="1"/>
  <c r="B940" i="3" s="1"/>
  <c r="A941" i="3" s="1"/>
  <c r="B941" i="3" s="1"/>
  <c r="A942" i="3" s="1"/>
  <c r="B942" i="3" s="1"/>
  <c r="A943" i="3" s="1"/>
  <c r="B943" i="3" s="1"/>
  <c r="A944" i="3" s="1"/>
  <c r="B944" i="3" s="1"/>
  <c r="A945" i="3" s="1"/>
  <c r="B945" i="3" s="1"/>
  <c r="A946" i="3" s="1"/>
  <c r="B946" i="3" s="1"/>
  <c r="A947" i="3" s="1"/>
  <c r="B947" i="3" s="1"/>
  <c r="A948" i="3" s="1"/>
  <c r="B948" i="3" s="1"/>
  <c r="A949" i="3" s="1"/>
  <c r="B949" i="3" s="1"/>
  <c r="A950" i="3" s="1"/>
  <c r="B950" i="3" s="1"/>
  <c r="A951" i="3" s="1"/>
  <c r="B951" i="3" s="1"/>
  <c r="A952" i="3" s="1"/>
  <c r="B952" i="3" s="1"/>
  <c r="A953" i="3" s="1"/>
  <c r="D938" i="3"/>
  <c r="E938" i="3" s="1"/>
  <c r="D937" i="3"/>
  <c r="E937" i="3" s="1"/>
  <c r="D936" i="3"/>
  <c r="E936" i="3" s="1"/>
  <c r="A936" i="3"/>
  <c r="B936" i="3" s="1"/>
  <c r="A937" i="3" s="1"/>
  <c r="B937" i="3" s="1"/>
  <c r="A938" i="3" s="1"/>
  <c r="D935" i="3"/>
  <c r="E935" i="3" s="1"/>
  <c r="A1052" i="3" l="1"/>
  <c r="B1052" i="3"/>
  <c r="B1053" i="3" s="1"/>
  <c r="D934" i="3"/>
  <c r="E934" i="3" s="1"/>
  <c r="D933" i="3"/>
  <c r="E933" i="3" s="1"/>
  <c r="D932" i="3"/>
  <c r="E932" i="3" s="1"/>
  <c r="D931" i="3"/>
  <c r="E931" i="3" s="1"/>
  <c r="D930" i="3"/>
  <c r="E930" i="3" s="1"/>
  <c r="E929" i="3"/>
  <c r="E928" i="3"/>
  <c r="E927" i="3"/>
  <c r="A926" i="3"/>
  <c r="B926" i="3" s="1"/>
  <c r="A927" i="3" s="1"/>
  <c r="B927" i="3" s="1"/>
  <c r="A928" i="3" s="1"/>
  <c r="B928" i="3" s="1"/>
  <c r="A929" i="3" s="1"/>
  <c r="B929" i="3" s="1"/>
  <c r="A930" i="3" s="1"/>
  <c r="B930" i="3" s="1"/>
  <c r="A931" i="3" s="1"/>
  <c r="B931" i="3" s="1"/>
  <c r="A932" i="3" s="1"/>
  <c r="B932" i="3" s="1"/>
  <c r="A933" i="3" s="1"/>
  <c r="B933" i="3" s="1"/>
  <c r="A934" i="3" s="1"/>
  <c r="B934" i="3" s="1"/>
  <c r="A935" i="3" s="1"/>
  <c r="E926" i="3"/>
  <c r="Y127" i="2"/>
  <c r="V121" i="2"/>
  <c r="C925" i="3"/>
  <c r="E925" i="3" s="1"/>
  <c r="E924" i="3"/>
  <c r="E923" i="3"/>
  <c r="E922" i="3"/>
  <c r="E921" i="3"/>
  <c r="E920" i="3"/>
  <c r="B127" i="2"/>
  <c r="C127" i="2"/>
  <c r="B137" i="2"/>
  <c r="E919" i="3"/>
  <c r="E918" i="3"/>
  <c r="E917" i="3"/>
  <c r="E916" i="3"/>
  <c r="A916" i="3"/>
  <c r="B916" i="3" s="1"/>
  <c r="A917" i="3" s="1"/>
  <c r="B917" i="3" s="1"/>
  <c r="A918" i="3" s="1"/>
  <c r="B918" i="3" s="1"/>
  <c r="A919" i="3" s="1"/>
  <c r="B919" i="3" s="1"/>
  <c r="A920" i="3" s="1"/>
  <c r="B920" i="3" s="1"/>
  <c r="A921" i="3" s="1"/>
  <c r="B921" i="3" s="1"/>
  <c r="A922" i="3" s="1"/>
  <c r="B922" i="3" s="1"/>
  <c r="A923" i="3" s="1"/>
  <c r="B923" i="3" s="1"/>
  <c r="A924" i="3" s="1"/>
  <c r="E915" i="3"/>
  <c r="E914" i="3"/>
  <c r="E1054" i="3" l="1"/>
  <c r="I1054" i="3" s="1"/>
  <c r="A1054" i="3"/>
  <c r="B1054" i="3" s="1"/>
  <c r="A1055" i="3" s="1"/>
  <c r="B1055" i="3" s="1"/>
  <c r="A1056" i="3" s="1"/>
  <c r="B1056" i="3" s="1"/>
  <c r="A1057" i="3" s="1"/>
  <c r="B1057" i="3" s="1"/>
  <c r="A1058" i="3" s="1"/>
  <c r="B1058" i="3" s="1"/>
  <c r="A1059" i="3" s="1"/>
  <c r="B1059" i="3" s="1"/>
  <c r="A1060" i="3" s="1"/>
  <c r="B1060" i="3" s="1"/>
  <c r="A1061" i="3" s="1"/>
  <c r="B1061" i="3" s="1"/>
  <c r="A1062" i="3" s="1"/>
  <c r="B1062" i="3" s="1"/>
  <c r="A1063" i="3" s="1"/>
  <c r="B1063" i="3" s="1"/>
  <c r="A1064" i="3" s="1"/>
  <c r="B1064" i="3" s="1"/>
  <c r="A1065" i="3" s="1"/>
  <c r="B1065" i="3" s="1"/>
  <c r="A1066" i="3" s="1"/>
  <c r="B1066" i="3" s="1"/>
  <c r="A1067" i="3" s="1"/>
  <c r="B1067" i="3" s="1"/>
  <c r="A1053" i="3"/>
  <c r="E127" i="2"/>
  <c r="C137" i="2"/>
  <c r="E913" i="3"/>
  <c r="C147" i="2" l="1"/>
  <c r="E147" i="2" s="1"/>
  <c r="H982" i="3" s="1"/>
  <c r="E137" i="2"/>
  <c r="H925" i="3" s="1"/>
  <c r="H926" i="3" s="1"/>
  <c r="E912" i="3"/>
  <c r="H983" i="3" l="1"/>
  <c r="H984" i="3" s="1"/>
  <c r="I982" i="3"/>
  <c r="H927" i="3"/>
  <c r="I926" i="3"/>
  <c r="I925" i="3"/>
  <c r="E911" i="3"/>
  <c r="H928" i="3" l="1"/>
  <c r="I927" i="3"/>
  <c r="H985" i="3"/>
  <c r="I984" i="3"/>
  <c r="E910" i="3"/>
  <c r="H986" i="3" l="1"/>
  <c r="I985" i="3"/>
  <c r="H929" i="3"/>
  <c r="I928" i="3"/>
  <c r="E909" i="3"/>
  <c r="H930" i="3" l="1"/>
  <c r="I929" i="3"/>
  <c r="H987" i="3"/>
  <c r="I986" i="3"/>
  <c r="E908" i="3"/>
  <c r="H988" i="3" l="1"/>
  <c r="I987" i="3"/>
  <c r="H931" i="3"/>
  <c r="I930" i="3"/>
  <c r="E907" i="3"/>
  <c r="H932" i="3" l="1"/>
  <c r="I931" i="3"/>
  <c r="H989" i="3"/>
  <c r="I988" i="3"/>
  <c r="E906" i="3"/>
  <c r="H990" i="3" l="1"/>
  <c r="I989" i="3"/>
  <c r="H933" i="3"/>
  <c r="I932" i="3"/>
  <c r="E905" i="3"/>
  <c r="H934" i="3" l="1"/>
  <c r="I933" i="3"/>
  <c r="H991" i="3"/>
  <c r="I990" i="3"/>
  <c r="E904" i="3"/>
  <c r="H992" i="3" l="1"/>
  <c r="I991" i="3"/>
  <c r="H935" i="3"/>
  <c r="I934" i="3"/>
  <c r="E903" i="3"/>
  <c r="H936" i="3" l="1"/>
  <c r="I935" i="3"/>
  <c r="H994" i="3"/>
  <c r="H993" i="3"/>
  <c r="I992" i="3"/>
  <c r="E902" i="3"/>
  <c r="H996" i="3" l="1"/>
  <c r="I994" i="3"/>
  <c r="I993" i="3"/>
  <c r="H995" i="3"/>
  <c r="I936" i="3"/>
  <c r="H937" i="3"/>
  <c r="E901" i="3"/>
  <c r="H997" i="3" l="1"/>
  <c r="I995" i="3"/>
  <c r="H938" i="3"/>
  <c r="I937" i="3"/>
  <c r="H998" i="3"/>
  <c r="I996" i="3"/>
  <c r="E900" i="3"/>
  <c r="H939" i="3" l="1"/>
  <c r="I938" i="3"/>
  <c r="I998" i="3"/>
  <c r="H1000" i="3"/>
  <c r="H999" i="3"/>
  <c r="I997" i="3"/>
  <c r="E899" i="3"/>
  <c r="E898" i="3"/>
  <c r="E897" i="3"/>
  <c r="H1002" i="3" l="1"/>
  <c r="I1000" i="3"/>
  <c r="H1001" i="3"/>
  <c r="I999" i="3"/>
  <c r="H940" i="3"/>
  <c r="I939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H864" i="3"/>
  <c r="H865" i="3" s="1"/>
  <c r="H866" i="3" s="1"/>
  <c r="H867" i="3" s="1"/>
  <c r="H868" i="3" s="1"/>
  <c r="H869" i="3" s="1"/>
  <c r="H870" i="3" s="1"/>
  <c r="H871" i="3" s="1"/>
  <c r="H872" i="3" s="1"/>
  <c r="H873" i="3" s="1"/>
  <c r="H874" i="3" s="1"/>
  <c r="H875" i="3" s="1"/>
  <c r="H876" i="3" s="1"/>
  <c r="H877" i="3" s="1"/>
  <c r="H878" i="3" s="1"/>
  <c r="H879" i="3" s="1"/>
  <c r="H880" i="3" s="1"/>
  <c r="H881" i="3" s="1"/>
  <c r="H882" i="3" s="1"/>
  <c r="H883" i="3" s="1"/>
  <c r="H884" i="3" s="1"/>
  <c r="H885" i="3" s="1"/>
  <c r="H886" i="3" s="1"/>
  <c r="E864" i="3"/>
  <c r="C97" i="2"/>
  <c r="G123" i="2"/>
  <c r="B117" i="2"/>
  <c r="G831" i="4"/>
  <c r="E863" i="3"/>
  <c r="E862" i="3"/>
  <c r="G830" i="4"/>
  <c r="E861" i="3"/>
  <c r="E860" i="3"/>
  <c r="G829" i="4"/>
  <c r="E859" i="3"/>
  <c r="G828" i="4"/>
  <c r="E858" i="3"/>
  <c r="G827" i="4"/>
  <c r="E857" i="3"/>
  <c r="G826" i="4"/>
  <c r="E856" i="3"/>
  <c r="G825" i="4"/>
  <c r="G824" i="4"/>
  <c r="E855" i="3"/>
  <c r="G823" i="4"/>
  <c r="E854" i="3"/>
  <c r="G822" i="4"/>
  <c r="E853" i="3"/>
  <c r="G821" i="4"/>
  <c r="E852" i="3"/>
  <c r="G820" i="4"/>
  <c r="E851" i="3"/>
  <c r="E850" i="3"/>
  <c r="E849" i="3"/>
  <c r="G819" i="4"/>
  <c r="E848" i="3"/>
  <c r="G818" i="4"/>
  <c r="G817" i="4"/>
  <c r="E847" i="3"/>
  <c r="G816" i="4"/>
  <c r="E846" i="3"/>
  <c r="E845" i="3"/>
  <c r="E844" i="3"/>
  <c r="G815" i="4"/>
  <c r="G814" i="4"/>
  <c r="E843" i="3"/>
  <c r="G813" i="4"/>
  <c r="E842" i="3"/>
  <c r="G812" i="4"/>
  <c r="E841" i="3"/>
  <c r="E840" i="3"/>
  <c r="G811" i="4"/>
  <c r="E839" i="3"/>
  <c r="G810" i="4"/>
  <c r="E838" i="3"/>
  <c r="E837" i="3"/>
  <c r="G809" i="4"/>
  <c r="G808" i="4"/>
  <c r="E836" i="3"/>
  <c r="E834" i="3"/>
  <c r="E835" i="3"/>
  <c r="G807" i="4"/>
  <c r="E833" i="3"/>
  <c r="G806" i="4"/>
  <c r="G805" i="4"/>
  <c r="E832" i="3"/>
  <c r="A832" i="3"/>
  <c r="B832" i="3" s="1"/>
  <c r="A833" i="3" s="1"/>
  <c r="B833" i="3" s="1"/>
  <c r="A834" i="3" s="1"/>
  <c r="B834" i="3" s="1"/>
  <c r="A835" i="3" s="1"/>
  <c r="B835" i="3" s="1"/>
  <c r="A836" i="3" s="1"/>
  <c r="B836" i="3" s="1"/>
  <c r="A837" i="3" s="1"/>
  <c r="B837" i="3" s="1"/>
  <c r="A838" i="3" s="1"/>
  <c r="B838" i="3" s="1"/>
  <c r="A839" i="3" s="1"/>
  <c r="B839" i="3" s="1"/>
  <c r="A840" i="3" s="1"/>
  <c r="B840" i="3" s="1"/>
  <c r="A841" i="3" s="1"/>
  <c r="B841" i="3" s="1"/>
  <c r="A842" i="3" s="1"/>
  <c r="B842" i="3" s="1"/>
  <c r="A843" i="3" s="1"/>
  <c r="B843" i="3" s="1"/>
  <c r="A844" i="3" s="1"/>
  <c r="B844" i="3" s="1"/>
  <c r="A845" i="3" s="1"/>
  <c r="B845" i="3" s="1"/>
  <c r="A846" i="3" s="1"/>
  <c r="B846" i="3" s="1"/>
  <c r="A847" i="3" s="1"/>
  <c r="B847" i="3" s="1"/>
  <c r="A848" i="3" s="1"/>
  <c r="B848" i="3" s="1"/>
  <c r="A849" i="3" s="1"/>
  <c r="B849" i="3" s="1"/>
  <c r="A850" i="3" s="1"/>
  <c r="B850" i="3" s="1"/>
  <c r="A851" i="3" s="1"/>
  <c r="B851" i="3" s="1"/>
  <c r="A852" i="3" s="1"/>
  <c r="B852" i="3" s="1"/>
  <c r="A853" i="3" s="1"/>
  <c r="B853" i="3" s="1"/>
  <c r="A854" i="3" s="1"/>
  <c r="B854" i="3" s="1"/>
  <c r="A855" i="3" s="1"/>
  <c r="B855" i="3" s="1"/>
  <c r="A856" i="3" s="1"/>
  <c r="B856" i="3" s="1"/>
  <c r="A857" i="3" s="1"/>
  <c r="B857" i="3" s="1"/>
  <c r="A858" i="3" s="1"/>
  <c r="B858" i="3" s="1"/>
  <c r="A859" i="3" s="1"/>
  <c r="B859" i="3" s="1"/>
  <c r="A860" i="3" s="1"/>
  <c r="B860" i="3" s="1"/>
  <c r="A861" i="3" s="1"/>
  <c r="B861" i="3" s="1"/>
  <c r="A862" i="3" s="1"/>
  <c r="B862" i="3" s="1"/>
  <c r="A863" i="3" s="1"/>
  <c r="B863" i="3" s="1"/>
  <c r="A864" i="3" s="1"/>
  <c r="B864" i="3" s="1"/>
  <c r="A865" i="3" s="1"/>
  <c r="B865" i="3" s="1"/>
  <c r="A866" i="3" s="1"/>
  <c r="B866" i="3" s="1"/>
  <c r="A867" i="3" s="1"/>
  <c r="B867" i="3" s="1"/>
  <c r="A868" i="3" s="1"/>
  <c r="B868" i="3" s="1"/>
  <c r="A869" i="3" s="1"/>
  <c r="B869" i="3" s="1"/>
  <c r="A870" i="3" s="1"/>
  <c r="B870" i="3" s="1"/>
  <c r="A871" i="3" s="1"/>
  <c r="B871" i="3" s="1"/>
  <c r="A872" i="3" s="1"/>
  <c r="B872" i="3" s="1"/>
  <c r="A873" i="3" s="1"/>
  <c r="B873" i="3" s="1"/>
  <c r="A874" i="3" s="1"/>
  <c r="B874" i="3" s="1"/>
  <c r="A875" i="3" s="1"/>
  <c r="B875" i="3" s="1"/>
  <c r="A876" i="3" s="1"/>
  <c r="B876" i="3" s="1"/>
  <c r="A877" i="3" s="1"/>
  <c r="B877" i="3" s="1"/>
  <c r="A878" i="3" s="1"/>
  <c r="B878" i="3" s="1"/>
  <c r="A879" i="3" s="1"/>
  <c r="B879" i="3" s="1"/>
  <c r="A880" i="3" s="1"/>
  <c r="B880" i="3" s="1"/>
  <c r="A881" i="3" s="1"/>
  <c r="B881" i="3" s="1"/>
  <c r="A882" i="3" s="1"/>
  <c r="B882" i="3" s="1"/>
  <c r="A883" i="3" s="1"/>
  <c r="B883" i="3" s="1"/>
  <c r="A884" i="3" s="1"/>
  <c r="B884" i="3" s="1"/>
  <c r="A885" i="3" s="1"/>
  <c r="B885" i="3" s="1"/>
  <c r="A886" i="3" s="1"/>
  <c r="B886" i="3" s="1"/>
  <c r="A887" i="3" s="1"/>
  <c r="B887" i="3" s="1"/>
  <c r="A888" i="3" s="1"/>
  <c r="B888" i="3" s="1"/>
  <c r="A889" i="3" s="1"/>
  <c r="B889" i="3" s="1"/>
  <c r="A890" i="3" s="1"/>
  <c r="B890" i="3" s="1"/>
  <c r="A891" i="3" s="1"/>
  <c r="B891" i="3" s="1"/>
  <c r="A892" i="3" s="1"/>
  <c r="B892" i="3" s="1"/>
  <c r="A893" i="3" s="1"/>
  <c r="B893" i="3" s="1"/>
  <c r="A894" i="3" s="1"/>
  <c r="B894" i="3" s="1"/>
  <c r="A895" i="3" s="1"/>
  <c r="B895" i="3" s="1"/>
  <c r="A896" i="3" s="1"/>
  <c r="B896" i="3" s="1"/>
  <c r="A897" i="3" s="1"/>
  <c r="B897" i="3" s="1"/>
  <c r="A898" i="3" s="1"/>
  <c r="B898" i="3" s="1"/>
  <c r="A899" i="3" s="1"/>
  <c r="B899" i="3" s="1"/>
  <c r="A900" i="3" s="1"/>
  <c r="B900" i="3" s="1"/>
  <c r="A901" i="3" s="1"/>
  <c r="B901" i="3" s="1"/>
  <c r="A902" i="3" s="1"/>
  <c r="B902" i="3" s="1"/>
  <c r="A903" i="3" s="1"/>
  <c r="B903" i="3" s="1"/>
  <c r="A904" i="3" s="1"/>
  <c r="B904" i="3" s="1"/>
  <c r="A905" i="3" s="1"/>
  <c r="B905" i="3" s="1"/>
  <c r="A906" i="3" s="1"/>
  <c r="B906" i="3" s="1"/>
  <c r="A907" i="3" s="1"/>
  <c r="B907" i="3" s="1"/>
  <c r="A908" i="3" s="1"/>
  <c r="B908" i="3" s="1"/>
  <c r="A909" i="3" s="1"/>
  <c r="B909" i="3" s="1"/>
  <c r="A910" i="3" s="1"/>
  <c r="B910" i="3" s="1"/>
  <c r="A911" i="3" s="1"/>
  <c r="B911" i="3" s="1"/>
  <c r="A912" i="3" s="1"/>
  <c r="B912" i="3" s="1"/>
  <c r="A913" i="3" s="1"/>
  <c r="B913" i="3" s="1"/>
  <c r="A914" i="3" s="1"/>
  <c r="B914" i="3" s="1"/>
  <c r="A915" i="3" s="1"/>
  <c r="G804" i="4"/>
  <c r="E831" i="3"/>
  <c r="A831" i="3"/>
  <c r="E4" i="2"/>
  <c r="H8" i="3" s="1"/>
  <c r="E6" i="2"/>
  <c r="E21" i="2"/>
  <c r="E23" i="2"/>
  <c r="E41" i="2"/>
  <c r="E43" i="2"/>
  <c r="E59" i="2"/>
  <c r="H240" i="3" s="1"/>
  <c r="H241" i="3" s="1"/>
  <c r="H242" i="3" s="1"/>
  <c r="H243" i="3" s="1"/>
  <c r="H244" i="3" s="1"/>
  <c r="E61" i="2"/>
  <c r="F232" i="1" s="1"/>
  <c r="E77" i="2"/>
  <c r="E79" i="2"/>
  <c r="E87" i="2"/>
  <c r="E89" i="2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B91" i="2"/>
  <c r="C91" i="2"/>
  <c r="D91" i="2"/>
  <c r="B97" i="2"/>
  <c r="B107" i="2" s="1"/>
  <c r="E107" i="2" s="1"/>
  <c r="H671" i="3" s="1"/>
  <c r="H672" i="3" s="1"/>
  <c r="H673" i="3" s="1"/>
  <c r="H674" i="3" s="1"/>
  <c r="H675" i="3" s="1"/>
  <c r="H676" i="3" s="1"/>
  <c r="H677" i="3" s="1"/>
  <c r="H678" i="3" s="1"/>
  <c r="H679" i="3" s="1"/>
  <c r="H680" i="3" s="1"/>
  <c r="H681" i="3" s="1"/>
  <c r="H682" i="3" s="1"/>
  <c r="H683" i="3" s="1"/>
  <c r="H684" i="3" s="1"/>
  <c r="H685" i="3" s="1"/>
  <c r="H686" i="3" s="1"/>
  <c r="H687" i="3" s="1"/>
  <c r="H688" i="3" s="1"/>
  <c r="H689" i="3" s="1"/>
  <c r="H690" i="3" s="1"/>
  <c r="H691" i="3" s="1"/>
  <c r="H692" i="3" s="1"/>
  <c r="H693" i="3" s="1"/>
  <c r="H694" i="3" s="1"/>
  <c r="H695" i="3" s="1"/>
  <c r="H696" i="3" s="1"/>
  <c r="H697" i="3" s="1"/>
  <c r="H698" i="3" s="1"/>
  <c r="H699" i="3" s="1"/>
  <c r="H700" i="3" s="1"/>
  <c r="H701" i="3" s="1"/>
  <c r="H702" i="3" s="1"/>
  <c r="H703" i="3" s="1"/>
  <c r="H704" i="3" s="1"/>
  <c r="H705" i="3" s="1"/>
  <c r="H706" i="3" s="1"/>
  <c r="H707" i="3" s="1"/>
  <c r="H708" i="3" s="1"/>
  <c r="H709" i="3" s="1"/>
  <c r="H710" i="3" s="1"/>
  <c r="H711" i="3" s="1"/>
  <c r="H712" i="3" s="1"/>
  <c r="H713" i="3" s="1"/>
  <c r="H714" i="3" s="1"/>
  <c r="H715" i="3" s="1"/>
  <c r="H716" i="3" s="1"/>
  <c r="H717" i="3" s="1"/>
  <c r="H718" i="3" s="1"/>
  <c r="H719" i="3" s="1"/>
  <c r="H720" i="3" s="1"/>
  <c r="H721" i="3" s="1"/>
  <c r="H722" i="3" s="1"/>
  <c r="H723" i="3" s="1"/>
  <c r="H724" i="3" s="1"/>
  <c r="H725" i="3" s="1"/>
  <c r="H726" i="3" s="1"/>
  <c r="H727" i="3" s="1"/>
  <c r="H728" i="3" s="1"/>
  <c r="H729" i="3" s="1"/>
  <c r="H730" i="3" s="1"/>
  <c r="H731" i="3" s="1"/>
  <c r="H732" i="3" s="1"/>
  <c r="H733" i="3" s="1"/>
  <c r="H734" i="3" s="1"/>
  <c r="H735" i="3" s="1"/>
  <c r="H736" i="3" s="1"/>
  <c r="H737" i="3" s="1"/>
  <c r="H738" i="3" s="1"/>
  <c r="H739" i="3" s="1"/>
  <c r="H740" i="3" s="1"/>
  <c r="H741" i="3" s="1"/>
  <c r="H742" i="3" s="1"/>
  <c r="H743" i="3" s="1"/>
  <c r="H744" i="3" s="1"/>
  <c r="H745" i="3" s="1"/>
  <c r="H746" i="3" s="1"/>
  <c r="H747" i="3" s="1"/>
  <c r="H748" i="3" s="1"/>
  <c r="H749" i="3" s="1"/>
  <c r="H750" i="3" s="1"/>
  <c r="H751" i="3" s="1"/>
  <c r="H752" i="3" s="1"/>
  <c r="H753" i="3" s="1"/>
  <c r="H754" i="3" s="1"/>
  <c r="H755" i="3" s="1"/>
  <c r="H756" i="3" s="1"/>
  <c r="H757" i="3" s="1"/>
  <c r="H758" i="3" s="1"/>
  <c r="H759" i="3" s="1"/>
  <c r="H760" i="3" s="1"/>
  <c r="H761" i="3" s="1"/>
  <c r="H762" i="3" s="1"/>
  <c r="H763" i="3" s="1"/>
  <c r="H764" i="3" s="1"/>
  <c r="H765" i="3" s="1"/>
  <c r="H766" i="3" s="1"/>
  <c r="H767" i="3" s="1"/>
  <c r="H768" i="3" s="1"/>
  <c r="H769" i="3" s="1"/>
  <c r="H770" i="3" s="1"/>
  <c r="H771" i="3" s="1"/>
  <c r="H772" i="3" s="1"/>
  <c r="H773" i="3" s="1"/>
  <c r="H774" i="3" s="1"/>
  <c r="H775" i="3" s="1"/>
  <c r="H776" i="3" s="1"/>
  <c r="H777" i="3" s="1"/>
  <c r="H778" i="3" s="1"/>
  <c r="H779" i="3" s="1"/>
  <c r="H780" i="3" s="1"/>
  <c r="B99" i="2"/>
  <c r="E99" i="2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D117" i="2"/>
  <c r="E8" i="3"/>
  <c r="F8" i="3"/>
  <c r="F9" i="3" s="1"/>
  <c r="D9" i="3"/>
  <c r="E9" i="3" s="1"/>
  <c r="E17" i="3"/>
  <c r="H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F31" i="3"/>
  <c r="E32" i="3"/>
  <c r="F32" i="3"/>
  <c r="E33" i="3"/>
  <c r="F33" i="3"/>
  <c r="E34" i="3"/>
  <c r="F34" i="3"/>
  <c r="E35" i="3"/>
  <c r="F35" i="3"/>
  <c r="E36" i="3"/>
  <c r="F36" i="3"/>
  <c r="E37" i="3"/>
  <c r="F37" i="3"/>
  <c r="E38" i="3"/>
  <c r="F38" i="3"/>
  <c r="E39" i="3"/>
  <c r="F39" i="3"/>
  <c r="E40" i="3"/>
  <c r="F40" i="3"/>
  <c r="E41" i="3"/>
  <c r="F41" i="3"/>
  <c r="E42" i="3"/>
  <c r="F42" i="3"/>
  <c r="E43" i="3"/>
  <c r="F43" i="3"/>
  <c r="E44" i="3"/>
  <c r="F44" i="3"/>
  <c r="E45" i="3"/>
  <c r="F45" i="3"/>
  <c r="E46" i="3"/>
  <c r="F46" i="3"/>
  <c r="E47" i="3"/>
  <c r="F47" i="3"/>
  <c r="E48" i="3"/>
  <c r="F48" i="3"/>
  <c r="E49" i="3"/>
  <c r="F49" i="3"/>
  <c r="E50" i="3"/>
  <c r="F50" i="3"/>
  <c r="E51" i="3"/>
  <c r="F51" i="3"/>
  <c r="E52" i="3"/>
  <c r="F52" i="3"/>
  <c r="E53" i="3"/>
  <c r="F53" i="3"/>
  <c r="E54" i="3"/>
  <c r="F54" i="3"/>
  <c r="E55" i="3"/>
  <c r="F55" i="3"/>
  <c r="E56" i="3"/>
  <c r="F56" i="3"/>
  <c r="E57" i="3"/>
  <c r="F57" i="3"/>
  <c r="E58" i="3"/>
  <c r="F58" i="3"/>
  <c r="E59" i="3"/>
  <c r="F59" i="3"/>
  <c r="E60" i="3"/>
  <c r="F60" i="3"/>
  <c r="E61" i="3"/>
  <c r="F61" i="3"/>
  <c r="E62" i="3"/>
  <c r="F62" i="3"/>
  <c r="E63" i="3"/>
  <c r="F63" i="3"/>
  <c r="E64" i="3"/>
  <c r="F64" i="3"/>
  <c r="E65" i="3"/>
  <c r="F65" i="3"/>
  <c r="E66" i="3"/>
  <c r="F66" i="3"/>
  <c r="E67" i="3"/>
  <c r="F67" i="3"/>
  <c r="E68" i="3"/>
  <c r="F68" i="3"/>
  <c r="E69" i="3"/>
  <c r="F69" i="3"/>
  <c r="E70" i="3"/>
  <c r="F70" i="3"/>
  <c r="E71" i="3"/>
  <c r="F71" i="3"/>
  <c r="E72" i="3"/>
  <c r="F72" i="3"/>
  <c r="E73" i="3"/>
  <c r="F73" i="3"/>
  <c r="E74" i="3"/>
  <c r="F74" i="3"/>
  <c r="E75" i="3"/>
  <c r="F75" i="3"/>
  <c r="E76" i="3"/>
  <c r="F76" i="3"/>
  <c r="E77" i="3"/>
  <c r="F77" i="3"/>
  <c r="E78" i="3"/>
  <c r="F78" i="3"/>
  <c r="E79" i="3"/>
  <c r="F79" i="3"/>
  <c r="E80" i="3"/>
  <c r="F80" i="3"/>
  <c r="E81" i="3"/>
  <c r="F81" i="3"/>
  <c r="E82" i="3"/>
  <c r="F82" i="3"/>
  <c r="E83" i="3"/>
  <c r="F83" i="3"/>
  <c r="E84" i="3"/>
  <c r="F84" i="3"/>
  <c r="E85" i="3"/>
  <c r="F85" i="3"/>
  <c r="E86" i="3"/>
  <c r="F86" i="3"/>
  <c r="E87" i="3"/>
  <c r="F87" i="3"/>
  <c r="E88" i="3"/>
  <c r="F88" i="3"/>
  <c r="E89" i="3"/>
  <c r="F89" i="3"/>
  <c r="E90" i="3"/>
  <c r="F90" i="3"/>
  <c r="E91" i="3"/>
  <c r="F91" i="3"/>
  <c r="E92" i="3"/>
  <c r="F92" i="3"/>
  <c r="E93" i="3"/>
  <c r="F93" i="3"/>
  <c r="E94" i="3"/>
  <c r="F94" i="3"/>
  <c r="E95" i="3"/>
  <c r="F95" i="3"/>
  <c r="E96" i="3"/>
  <c r="F96" i="3"/>
  <c r="E97" i="3"/>
  <c r="F97" i="3"/>
  <c r="E98" i="3"/>
  <c r="F98" i="3"/>
  <c r="E99" i="3"/>
  <c r="F99" i="3"/>
  <c r="E100" i="3"/>
  <c r="F100" i="3"/>
  <c r="E101" i="3"/>
  <c r="F101" i="3"/>
  <c r="E102" i="3"/>
  <c r="F102" i="3"/>
  <c r="E103" i="3"/>
  <c r="F103" i="3"/>
  <c r="E104" i="3"/>
  <c r="F104" i="3"/>
  <c r="E105" i="3"/>
  <c r="F105" i="3"/>
  <c r="E106" i="3"/>
  <c r="F106" i="3"/>
  <c r="E107" i="3"/>
  <c r="F107" i="3"/>
  <c r="E108" i="3"/>
  <c r="F108" i="3"/>
  <c r="E109" i="3"/>
  <c r="F109" i="3"/>
  <c r="E110" i="3"/>
  <c r="F110" i="3"/>
  <c r="E111" i="3"/>
  <c r="F111" i="3"/>
  <c r="E112" i="3"/>
  <c r="F112" i="3"/>
  <c r="E113" i="3"/>
  <c r="F113" i="3"/>
  <c r="E114" i="3"/>
  <c r="F114" i="3"/>
  <c r="E115" i="3"/>
  <c r="F115" i="3"/>
  <c r="E116" i="3"/>
  <c r="F116" i="3"/>
  <c r="E117" i="3"/>
  <c r="F117" i="3"/>
  <c r="E118" i="3"/>
  <c r="F118" i="3"/>
  <c r="E119" i="3"/>
  <c r="F119" i="3"/>
  <c r="E120" i="3"/>
  <c r="F120" i="3"/>
  <c r="E121" i="3"/>
  <c r="F121" i="3"/>
  <c r="E122" i="3"/>
  <c r="F122" i="3"/>
  <c r="E123" i="3"/>
  <c r="F123" i="3"/>
  <c r="E124" i="3"/>
  <c r="F124" i="3"/>
  <c r="E125" i="3"/>
  <c r="G125" i="3"/>
  <c r="G126" i="3" s="1"/>
  <c r="G127" i="3" s="1"/>
  <c r="H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H245" i="3"/>
  <c r="H246" i="3" s="1"/>
  <c r="H247" i="3" s="1"/>
  <c r="H248" i="3" s="1"/>
  <c r="H249" i="3" s="1"/>
  <c r="H250" i="3" s="1"/>
  <c r="H251" i="3" s="1"/>
  <c r="H252" i="3" s="1"/>
  <c r="H253" i="3" s="1"/>
  <c r="H254" i="3" s="1"/>
  <c r="H255" i="3" s="1"/>
  <c r="H256" i="3" s="1"/>
  <c r="H257" i="3" s="1"/>
  <c r="H258" i="3" s="1"/>
  <c r="H259" i="3" s="1"/>
  <c r="H260" i="3" s="1"/>
  <c r="H261" i="3" s="1"/>
  <c r="H262" i="3" s="1"/>
  <c r="H263" i="3" s="1"/>
  <c r="H264" i="3" s="1"/>
  <c r="H265" i="3" s="1"/>
  <c r="H266" i="3" s="1"/>
  <c r="H267" i="3" s="1"/>
  <c r="H268" i="3" s="1"/>
  <c r="H269" i="3" s="1"/>
  <c r="H270" i="3" s="1"/>
  <c r="H271" i="3" s="1"/>
  <c r="H272" i="3" s="1"/>
  <c r="H273" i="3" s="1"/>
  <c r="H274" i="3" s="1"/>
  <c r="H275" i="3" s="1"/>
  <c r="H276" i="3" s="1"/>
  <c r="H277" i="3" s="1"/>
  <c r="H278" i="3" s="1"/>
  <c r="H279" i="3" s="1"/>
  <c r="H280" i="3" s="1"/>
  <c r="H281" i="3" s="1"/>
  <c r="H282" i="3" s="1"/>
  <c r="H283" i="3" s="1"/>
  <c r="H284" i="3" s="1"/>
  <c r="H285" i="3" s="1"/>
  <c r="H286" i="3" s="1"/>
  <c r="H287" i="3" s="1"/>
  <c r="H288" i="3" s="1"/>
  <c r="H289" i="3" s="1"/>
  <c r="H290" i="3" s="1"/>
  <c r="H291" i="3" s="1"/>
  <c r="H292" i="3" s="1"/>
  <c r="H293" i="3" s="1"/>
  <c r="H294" i="3" s="1"/>
  <c r="H295" i="3" s="1"/>
  <c r="H296" i="3" s="1"/>
  <c r="H297" i="3" s="1"/>
  <c r="H298" i="3" s="1"/>
  <c r="H299" i="3" s="1"/>
  <c r="H300" i="3" s="1"/>
  <c r="H301" i="3" s="1"/>
  <c r="H302" i="3" s="1"/>
  <c r="H303" i="3" s="1"/>
  <c r="H304" i="3" s="1"/>
  <c r="H305" i="3" s="1"/>
  <c r="H306" i="3" s="1"/>
  <c r="H307" i="3" s="1"/>
  <c r="H308" i="3" s="1"/>
  <c r="H309" i="3" s="1"/>
  <c r="H310" i="3" s="1"/>
  <c r="H311" i="3" s="1"/>
  <c r="H312" i="3" s="1"/>
  <c r="H313" i="3" s="1"/>
  <c r="H314" i="3" s="1"/>
  <c r="H315" i="3" s="1"/>
  <c r="H316" i="3" s="1"/>
  <c r="H317" i="3" s="1"/>
  <c r="H318" i="3" s="1"/>
  <c r="H319" i="3" s="1"/>
  <c r="H320" i="3" s="1"/>
  <c r="H321" i="3" s="1"/>
  <c r="H322" i="3" s="1"/>
  <c r="H323" i="3" s="1"/>
  <c r="H324" i="3" s="1"/>
  <c r="H325" i="3" s="1"/>
  <c r="H326" i="3" s="1"/>
  <c r="H327" i="3" s="1"/>
  <c r="H328" i="3" s="1"/>
  <c r="H329" i="3" s="1"/>
  <c r="H330" i="3" s="1"/>
  <c r="H331" i="3" s="1"/>
  <c r="H332" i="3" s="1"/>
  <c r="H333" i="3" s="1"/>
  <c r="H334" i="3" s="1"/>
  <c r="H335" i="3" s="1"/>
  <c r="H336" i="3" s="1"/>
  <c r="H337" i="3" s="1"/>
  <c r="H338" i="3" s="1"/>
  <c r="H339" i="3" s="1"/>
  <c r="H340" i="3" s="1"/>
  <c r="H341" i="3" s="1"/>
  <c r="H342" i="3" s="1"/>
  <c r="H343" i="3" s="1"/>
  <c r="H344" i="3" s="1"/>
  <c r="H345" i="3" s="1"/>
  <c r="H346" i="3" s="1"/>
  <c r="H347" i="3" s="1"/>
  <c r="H348" i="3" s="1"/>
  <c r="H349" i="3" s="1"/>
  <c r="H350" i="3" s="1"/>
  <c r="H351" i="3" s="1"/>
  <c r="E241" i="3"/>
  <c r="F241" i="3"/>
  <c r="F242" i="3" s="1"/>
  <c r="F243" i="3" s="1"/>
  <c r="F244" i="3" s="1"/>
  <c r="F245" i="3" s="1"/>
  <c r="F246" i="3" s="1"/>
  <c r="F247" i="3" s="1"/>
  <c r="F248" i="3" s="1"/>
  <c r="F249" i="3" s="1"/>
  <c r="F250" i="3" s="1"/>
  <c r="F251" i="3" s="1"/>
  <c r="F252" i="3" s="1"/>
  <c r="F253" i="3" s="1"/>
  <c r="F254" i="3" s="1"/>
  <c r="F255" i="3" s="1"/>
  <c r="F256" i="3" s="1"/>
  <c r="F257" i="3" s="1"/>
  <c r="F258" i="3" s="1"/>
  <c r="F259" i="3" s="1"/>
  <c r="F260" i="3" s="1"/>
  <c r="F261" i="3" s="1"/>
  <c r="F262" i="3" s="1"/>
  <c r="F263" i="3" s="1"/>
  <c r="F264" i="3" s="1"/>
  <c r="F265" i="3" s="1"/>
  <c r="F266" i="3" s="1"/>
  <c r="F267" i="3" s="1"/>
  <c r="F268" i="3" s="1"/>
  <c r="F269" i="3" s="1"/>
  <c r="F270" i="3" s="1"/>
  <c r="F271" i="3" s="1"/>
  <c r="F272" i="3" s="1"/>
  <c r="F273" i="3" s="1"/>
  <c r="F274" i="3" s="1"/>
  <c r="F275" i="3" s="1"/>
  <c r="F276" i="3" s="1"/>
  <c r="F277" i="3" s="1"/>
  <c r="F278" i="3" s="1"/>
  <c r="F279" i="3" s="1"/>
  <c r="F280" i="3" s="1"/>
  <c r="F281" i="3" s="1"/>
  <c r="F282" i="3" s="1"/>
  <c r="F283" i="3" s="1"/>
  <c r="F284" i="3" s="1"/>
  <c r="F285" i="3" s="1"/>
  <c r="F286" i="3" s="1"/>
  <c r="F287" i="3" s="1"/>
  <c r="F288" i="3" s="1"/>
  <c r="F289" i="3" s="1"/>
  <c r="F290" i="3" s="1"/>
  <c r="F291" i="3" s="1"/>
  <c r="F292" i="3" s="1"/>
  <c r="F293" i="3" s="1"/>
  <c r="F294" i="3" s="1"/>
  <c r="F295" i="3" s="1"/>
  <c r="F296" i="3" s="1"/>
  <c r="F297" i="3" s="1"/>
  <c r="F298" i="3" s="1"/>
  <c r="F299" i="3" s="1"/>
  <c r="F300" i="3" s="1"/>
  <c r="F301" i="3" s="1"/>
  <c r="F302" i="3" s="1"/>
  <c r="F303" i="3" s="1"/>
  <c r="F304" i="3" s="1"/>
  <c r="F305" i="3" s="1"/>
  <c r="F306" i="3" s="1"/>
  <c r="F307" i="3" s="1"/>
  <c r="F308" i="3" s="1"/>
  <c r="F309" i="3" s="1"/>
  <c r="F310" i="3" s="1"/>
  <c r="F311" i="3" s="1"/>
  <c r="F312" i="3" s="1"/>
  <c r="F313" i="3" s="1"/>
  <c r="F314" i="3" s="1"/>
  <c r="F315" i="3" s="1"/>
  <c r="F316" i="3" s="1"/>
  <c r="F317" i="3" s="1"/>
  <c r="F318" i="3" s="1"/>
  <c r="F319" i="3" s="1"/>
  <c r="F320" i="3" s="1"/>
  <c r="F321" i="3" s="1"/>
  <c r="F322" i="3" s="1"/>
  <c r="F323" i="3" s="1"/>
  <c r="F324" i="3" s="1"/>
  <c r="F325" i="3" s="1"/>
  <c r="F326" i="3" s="1"/>
  <c r="F327" i="3" s="1"/>
  <c r="F328" i="3" s="1"/>
  <c r="F329" i="3" s="1"/>
  <c r="F330" i="3" s="1"/>
  <c r="F331" i="3" s="1"/>
  <c r="F332" i="3" s="1"/>
  <c r="F333" i="3" s="1"/>
  <c r="F334" i="3" s="1"/>
  <c r="F335" i="3" s="1"/>
  <c r="F336" i="3" s="1"/>
  <c r="F337" i="3" s="1"/>
  <c r="F338" i="3" s="1"/>
  <c r="F339" i="3" s="1"/>
  <c r="F340" i="3" s="1"/>
  <c r="F341" i="3" s="1"/>
  <c r="F342" i="3" s="1"/>
  <c r="F343" i="3" s="1"/>
  <c r="F344" i="3" s="1"/>
  <c r="F345" i="3" s="1"/>
  <c r="F346" i="3" s="1"/>
  <c r="F347" i="3" s="1"/>
  <c r="F348" i="3" s="1"/>
  <c r="F349" i="3" s="1"/>
  <c r="F350" i="3" s="1"/>
  <c r="F351" i="3" s="1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H352" i="3"/>
  <c r="H353" i="3" s="1"/>
  <c r="H354" i="3" s="1"/>
  <c r="H355" i="3" s="1"/>
  <c r="H356" i="3" s="1"/>
  <c r="H357" i="3" s="1"/>
  <c r="H358" i="3" s="1"/>
  <c r="H359" i="3" s="1"/>
  <c r="H360" i="3" s="1"/>
  <c r="H361" i="3" s="1"/>
  <c r="H362" i="3" s="1"/>
  <c r="H363" i="3" s="1"/>
  <c r="H364" i="3" s="1"/>
  <c r="H365" i="3" s="1"/>
  <c r="H366" i="3" s="1"/>
  <c r="H367" i="3" s="1"/>
  <c r="H368" i="3" s="1"/>
  <c r="H369" i="3" s="1"/>
  <c r="H370" i="3" s="1"/>
  <c r="H371" i="3" s="1"/>
  <c r="H372" i="3" s="1"/>
  <c r="H373" i="3" s="1"/>
  <c r="H374" i="3" s="1"/>
  <c r="H375" i="3" s="1"/>
  <c r="H376" i="3" s="1"/>
  <c r="H377" i="3" s="1"/>
  <c r="H378" i="3" s="1"/>
  <c r="H379" i="3" s="1"/>
  <c r="H380" i="3" s="1"/>
  <c r="H381" i="3" s="1"/>
  <c r="H382" i="3" s="1"/>
  <c r="H383" i="3" s="1"/>
  <c r="H384" i="3" s="1"/>
  <c r="H385" i="3" s="1"/>
  <c r="H386" i="3" s="1"/>
  <c r="H387" i="3" s="1"/>
  <c r="H388" i="3" s="1"/>
  <c r="H389" i="3" s="1"/>
  <c r="H390" i="3" s="1"/>
  <c r="H391" i="3" s="1"/>
  <c r="H392" i="3" s="1"/>
  <c r="H393" i="3" s="1"/>
  <c r="H394" i="3" s="1"/>
  <c r="H395" i="3" s="1"/>
  <c r="H396" i="3" s="1"/>
  <c r="H397" i="3" s="1"/>
  <c r="H398" i="3" s="1"/>
  <c r="H399" i="3" s="1"/>
  <c r="H400" i="3" s="1"/>
  <c r="H401" i="3" s="1"/>
  <c r="H402" i="3" s="1"/>
  <c r="H403" i="3" s="1"/>
  <c r="H404" i="3" s="1"/>
  <c r="H405" i="3" s="1"/>
  <c r="H406" i="3" s="1"/>
  <c r="H407" i="3" s="1"/>
  <c r="H408" i="3" s="1"/>
  <c r="H409" i="3" s="1"/>
  <c r="H410" i="3" s="1"/>
  <c r="H411" i="3" s="1"/>
  <c r="H412" i="3" s="1"/>
  <c r="H413" i="3" s="1"/>
  <c r="H414" i="3" s="1"/>
  <c r="H415" i="3" s="1"/>
  <c r="H416" i="3" s="1"/>
  <c r="H417" i="3" s="1"/>
  <c r="H418" i="3" s="1"/>
  <c r="H419" i="3" s="1"/>
  <c r="H420" i="3" s="1"/>
  <c r="H421" i="3" s="1"/>
  <c r="H422" i="3" s="1"/>
  <c r="H423" i="3" s="1"/>
  <c r="H424" i="3" s="1"/>
  <c r="H425" i="3" s="1"/>
  <c r="H426" i="3" s="1"/>
  <c r="H427" i="3" s="1"/>
  <c r="H428" i="3" s="1"/>
  <c r="H429" i="3" s="1"/>
  <c r="H430" i="3" s="1"/>
  <c r="H431" i="3" s="1"/>
  <c r="H432" i="3" s="1"/>
  <c r="H433" i="3" s="1"/>
  <c r="H434" i="3" s="1"/>
  <c r="H435" i="3" s="1"/>
  <c r="H436" i="3" s="1"/>
  <c r="H437" i="3" s="1"/>
  <c r="H438" i="3" s="1"/>
  <c r="H439" i="3" s="1"/>
  <c r="H440" i="3" s="1"/>
  <c r="H441" i="3" s="1"/>
  <c r="H442" i="3" s="1"/>
  <c r="H443" i="3" s="1"/>
  <c r="H444" i="3" s="1"/>
  <c r="H445" i="3" s="1"/>
  <c r="H446" i="3" s="1"/>
  <c r="H447" i="3" s="1"/>
  <c r="H448" i="3" s="1"/>
  <c r="H449" i="3" s="1"/>
  <c r="H450" i="3" s="1"/>
  <c r="H451" i="3" s="1"/>
  <c r="H452" i="3" s="1"/>
  <c r="E353" i="3"/>
  <c r="F353" i="3"/>
  <c r="F354" i="3" s="1"/>
  <c r="F355" i="3" s="1"/>
  <c r="F356" i="3" s="1"/>
  <c r="F357" i="3" s="1"/>
  <c r="F358" i="3" s="1"/>
  <c r="F359" i="3" s="1"/>
  <c r="F360" i="3" s="1"/>
  <c r="F361" i="3" s="1"/>
  <c r="F362" i="3" s="1"/>
  <c r="F363" i="3" s="1"/>
  <c r="F364" i="3" s="1"/>
  <c r="F365" i="3" s="1"/>
  <c r="F366" i="3" s="1"/>
  <c r="F367" i="3" s="1"/>
  <c r="F368" i="3" s="1"/>
  <c r="F369" i="3" s="1"/>
  <c r="F370" i="3" s="1"/>
  <c r="F371" i="3" s="1"/>
  <c r="F372" i="3" s="1"/>
  <c r="F373" i="3" s="1"/>
  <c r="F374" i="3" s="1"/>
  <c r="F375" i="3" s="1"/>
  <c r="F376" i="3" s="1"/>
  <c r="F377" i="3" s="1"/>
  <c r="F378" i="3" s="1"/>
  <c r="F379" i="3" s="1"/>
  <c r="F380" i="3" s="1"/>
  <c r="F381" i="3" s="1"/>
  <c r="F382" i="3" s="1"/>
  <c r="F383" i="3" s="1"/>
  <c r="F384" i="3" s="1"/>
  <c r="F385" i="3" s="1"/>
  <c r="F386" i="3" s="1"/>
  <c r="F387" i="3" s="1"/>
  <c r="F388" i="3" s="1"/>
  <c r="F389" i="3" s="1"/>
  <c r="F390" i="3" s="1"/>
  <c r="F391" i="3" s="1"/>
  <c r="F392" i="3" s="1"/>
  <c r="F393" i="3" s="1"/>
  <c r="F394" i="3" s="1"/>
  <c r="F395" i="3" s="1"/>
  <c r="F396" i="3" s="1"/>
  <c r="F397" i="3" s="1"/>
  <c r="F398" i="3" s="1"/>
  <c r="F399" i="3" s="1"/>
  <c r="F400" i="3" s="1"/>
  <c r="F401" i="3" s="1"/>
  <c r="F402" i="3" s="1"/>
  <c r="F403" i="3" s="1"/>
  <c r="F404" i="3" s="1"/>
  <c r="F405" i="3" s="1"/>
  <c r="F406" i="3" s="1"/>
  <c r="F407" i="3" s="1"/>
  <c r="F408" i="3" s="1"/>
  <c r="F409" i="3" s="1"/>
  <c r="F410" i="3" s="1"/>
  <c r="F411" i="3" s="1"/>
  <c r="F412" i="3" s="1"/>
  <c r="F413" i="3" s="1"/>
  <c r="F414" i="3" s="1"/>
  <c r="F415" i="3" s="1"/>
  <c r="F416" i="3" s="1"/>
  <c r="F417" i="3" s="1"/>
  <c r="F418" i="3" s="1"/>
  <c r="F419" i="3" s="1"/>
  <c r="F420" i="3" s="1"/>
  <c r="F421" i="3" s="1"/>
  <c r="F422" i="3" s="1"/>
  <c r="F423" i="3" s="1"/>
  <c r="F424" i="3" s="1"/>
  <c r="F425" i="3" s="1"/>
  <c r="F426" i="3" s="1"/>
  <c r="F427" i="3" s="1"/>
  <c r="F428" i="3" s="1"/>
  <c r="F429" i="3" s="1"/>
  <c r="F430" i="3" s="1"/>
  <c r="F431" i="3" s="1"/>
  <c r="F432" i="3" s="1"/>
  <c r="F433" i="3" s="1"/>
  <c r="F434" i="3" s="1"/>
  <c r="F435" i="3" s="1"/>
  <c r="F436" i="3" s="1"/>
  <c r="F437" i="3" s="1"/>
  <c r="F438" i="3" s="1"/>
  <c r="F439" i="3" s="1"/>
  <c r="F440" i="3" s="1"/>
  <c r="F441" i="3" s="1"/>
  <c r="F442" i="3" s="1"/>
  <c r="F443" i="3" s="1"/>
  <c r="F444" i="3" s="1"/>
  <c r="F445" i="3" s="1"/>
  <c r="F446" i="3" s="1"/>
  <c r="F447" i="3" s="1"/>
  <c r="F448" i="3" s="1"/>
  <c r="F449" i="3" s="1"/>
  <c r="F450" i="3" s="1"/>
  <c r="F451" i="3" s="1"/>
  <c r="F452" i="3" s="1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H453" i="3"/>
  <c r="H454" i="3" s="1"/>
  <c r="H455" i="3" s="1"/>
  <c r="H456" i="3" s="1"/>
  <c r="H457" i="3" s="1"/>
  <c r="H458" i="3" s="1"/>
  <c r="H459" i="3" s="1"/>
  <c r="H460" i="3" s="1"/>
  <c r="H461" i="3" s="1"/>
  <c r="H462" i="3" s="1"/>
  <c r="H463" i="3" s="1"/>
  <c r="H464" i="3" s="1"/>
  <c r="H465" i="3" s="1"/>
  <c r="H466" i="3" s="1"/>
  <c r="H467" i="3" s="1"/>
  <c r="H468" i="3" s="1"/>
  <c r="H469" i="3" s="1"/>
  <c r="H470" i="3" s="1"/>
  <c r="H471" i="3" s="1"/>
  <c r="H472" i="3" s="1"/>
  <c r="H473" i="3" s="1"/>
  <c r="H474" i="3" s="1"/>
  <c r="H475" i="3" s="1"/>
  <c r="H476" i="3" s="1"/>
  <c r="H477" i="3" s="1"/>
  <c r="H478" i="3" s="1"/>
  <c r="H479" i="3" s="1"/>
  <c r="H480" i="3" s="1"/>
  <c r="H481" i="3" s="1"/>
  <c r="H482" i="3" s="1"/>
  <c r="H483" i="3" s="1"/>
  <c r="H484" i="3" s="1"/>
  <c r="H485" i="3" s="1"/>
  <c r="H486" i="3" s="1"/>
  <c r="H487" i="3" s="1"/>
  <c r="H488" i="3" s="1"/>
  <c r="H489" i="3" s="1"/>
  <c r="H490" i="3" s="1"/>
  <c r="H491" i="3" s="1"/>
  <c r="H492" i="3" s="1"/>
  <c r="H493" i="3" s="1"/>
  <c r="H494" i="3" s="1"/>
  <c r="H495" i="3" s="1"/>
  <c r="H496" i="3" s="1"/>
  <c r="H497" i="3" s="1"/>
  <c r="H498" i="3" s="1"/>
  <c r="H499" i="3" s="1"/>
  <c r="H500" i="3" s="1"/>
  <c r="H501" i="3" s="1"/>
  <c r="H502" i="3" s="1"/>
  <c r="H503" i="3" s="1"/>
  <c r="H504" i="3" s="1"/>
  <c r="H505" i="3" s="1"/>
  <c r="H506" i="3" s="1"/>
  <c r="H507" i="3" s="1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B673" i="3"/>
  <c r="E673" i="3"/>
  <c r="B674" i="3"/>
  <c r="E674" i="3"/>
  <c r="B675" i="3"/>
  <c r="E675" i="3"/>
  <c r="B676" i="3"/>
  <c r="E676" i="3"/>
  <c r="B677" i="3"/>
  <c r="E677" i="3"/>
  <c r="B678" i="3"/>
  <c r="E678" i="3"/>
  <c r="B679" i="3"/>
  <c r="E679" i="3"/>
  <c r="B680" i="3"/>
  <c r="E680" i="3"/>
  <c r="B681" i="3"/>
  <c r="E681" i="3"/>
  <c r="B682" i="3"/>
  <c r="E682" i="3"/>
  <c r="B683" i="3"/>
  <c r="E683" i="3"/>
  <c r="B684" i="3"/>
  <c r="E684" i="3"/>
  <c r="B685" i="3"/>
  <c r="E685" i="3"/>
  <c r="B686" i="3"/>
  <c r="E686" i="3"/>
  <c r="B687" i="3"/>
  <c r="E687" i="3"/>
  <c r="B688" i="3"/>
  <c r="E688" i="3"/>
  <c r="B689" i="3"/>
  <c r="E689" i="3"/>
  <c r="E690" i="3"/>
  <c r="E691" i="3"/>
  <c r="B692" i="3"/>
  <c r="E692" i="3"/>
  <c r="B693" i="3"/>
  <c r="E693" i="3"/>
  <c r="B694" i="3"/>
  <c r="E694" i="3"/>
  <c r="B695" i="3"/>
  <c r="E695" i="3"/>
  <c r="B696" i="3"/>
  <c r="E696" i="3"/>
  <c r="B697" i="3"/>
  <c r="E697" i="3"/>
  <c r="B698" i="3"/>
  <c r="E698" i="3"/>
  <c r="B699" i="3"/>
  <c r="E699" i="3"/>
  <c r="B700" i="3"/>
  <c r="E700" i="3"/>
  <c r="B701" i="3"/>
  <c r="E701" i="3"/>
  <c r="B702" i="3"/>
  <c r="E702" i="3"/>
  <c r="B703" i="3"/>
  <c r="E703" i="3"/>
  <c r="B704" i="3"/>
  <c r="E704" i="3"/>
  <c r="B705" i="3"/>
  <c r="E705" i="3"/>
  <c r="B706" i="3"/>
  <c r="E706" i="3"/>
  <c r="B707" i="3"/>
  <c r="E707" i="3"/>
  <c r="B708" i="3"/>
  <c r="E708" i="3"/>
  <c r="B709" i="3"/>
  <c r="E709" i="3"/>
  <c r="B710" i="3"/>
  <c r="E710" i="3"/>
  <c r="B711" i="3"/>
  <c r="E711" i="3"/>
  <c r="B712" i="3"/>
  <c r="E712" i="3"/>
  <c r="B713" i="3"/>
  <c r="E713" i="3"/>
  <c r="B714" i="3"/>
  <c r="E714" i="3"/>
  <c r="B715" i="3"/>
  <c r="E715" i="3"/>
  <c r="B716" i="3"/>
  <c r="E716" i="3"/>
  <c r="B717" i="3"/>
  <c r="E717" i="3"/>
  <c r="B718" i="3"/>
  <c r="E718" i="3"/>
  <c r="B719" i="3"/>
  <c r="E719" i="3"/>
  <c r="B720" i="3"/>
  <c r="E720" i="3"/>
  <c r="B721" i="3"/>
  <c r="E721" i="3"/>
  <c r="B722" i="3"/>
  <c r="E722" i="3"/>
  <c r="E723" i="3"/>
  <c r="E724" i="3"/>
  <c r="B725" i="3"/>
  <c r="E725" i="3"/>
  <c r="B726" i="3"/>
  <c r="E726" i="3"/>
  <c r="B727" i="3"/>
  <c r="E727" i="3"/>
  <c r="B728" i="3"/>
  <c r="E728" i="3"/>
  <c r="B729" i="3"/>
  <c r="E729" i="3"/>
  <c r="B730" i="3"/>
  <c r="E730" i="3"/>
  <c r="B731" i="3"/>
  <c r="E731" i="3"/>
  <c r="B732" i="3"/>
  <c r="E732" i="3"/>
  <c r="B733" i="3"/>
  <c r="E733" i="3"/>
  <c r="B734" i="3"/>
  <c r="E734" i="3"/>
  <c r="B735" i="3"/>
  <c r="E735" i="3"/>
  <c r="B736" i="3"/>
  <c r="E736" i="3"/>
  <c r="B737" i="3"/>
  <c r="E737" i="3"/>
  <c r="B738" i="3"/>
  <c r="E738" i="3"/>
  <c r="B739" i="3"/>
  <c r="E739" i="3"/>
  <c r="B740" i="3"/>
  <c r="E740" i="3"/>
  <c r="B741" i="3"/>
  <c r="E741" i="3"/>
  <c r="E742" i="3"/>
  <c r="B743" i="3"/>
  <c r="E743" i="3"/>
  <c r="E744" i="3"/>
  <c r="E745" i="3"/>
  <c r="B746" i="3"/>
  <c r="E746" i="3"/>
  <c r="E747" i="3"/>
  <c r="B748" i="3"/>
  <c r="E748" i="3"/>
  <c r="B749" i="3"/>
  <c r="E749" i="3"/>
  <c r="B750" i="3"/>
  <c r="E750" i="3"/>
  <c r="B751" i="3"/>
  <c r="E751" i="3"/>
  <c r="B752" i="3"/>
  <c r="E752" i="3"/>
  <c r="E753" i="3"/>
  <c r="E754" i="3"/>
  <c r="B755" i="3"/>
  <c r="E755" i="3"/>
  <c r="B756" i="3"/>
  <c r="E756" i="3"/>
  <c r="B757" i="3"/>
  <c r="E757" i="3"/>
  <c r="B758" i="3"/>
  <c r="E758" i="3"/>
  <c r="B759" i="3"/>
  <c r="E759" i="3"/>
  <c r="B760" i="3"/>
  <c r="E760" i="3"/>
  <c r="B761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B781" i="3"/>
  <c r="E781" i="3"/>
  <c r="E782" i="3"/>
  <c r="A783" i="3"/>
  <c r="B783" i="3" s="1"/>
  <c r="A784" i="3" s="1"/>
  <c r="B784" i="3" s="1"/>
  <c r="A785" i="3" s="1"/>
  <c r="B785" i="3" s="1"/>
  <c r="A786" i="3" s="1"/>
  <c r="B786" i="3" s="1"/>
  <c r="A787" i="3" s="1"/>
  <c r="E783" i="3"/>
  <c r="E784" i="3"/>
  <c r="E785" i="3"/>
  <c r="E786" i="3"/>
  <c r="E787" i="3"/>
  <c r="A788" i="3"/>
  <c r="E788" i="3"/>
  <c r="E789" i="3"/>
  <c r="E790" i="3"/>
  <c r="E791" i="3"/>
  <c r="B792" i="3"/>
  <c r="E792" i="3"/>
  <c r="B793" i="3"/>
  <c r="A794" i="3" s="1"/>
  <c r="B794" i="3" s="1"/>
  <c r="A795" i="3" s="1"/>
  <c r="B795" i="3" s="1"/>
  <c r="A796" i="3" s="1"/>
  <c r="B796" i="3" s="1"/>
  <c r="A797" i="3" s="1"/>
  <c r="B797" i="3" s="1"/>
  <c r="A798" i="3" s="1"/>
  <c r="B798" i="3" s="1"/>
  <c r="A799" i="3" s="1"/>
  <c r="B799" i="3" s="1"/>
  <c r="A800" i="3" s="1"/>
  <c r="B800" i="3" s="1"/>
  <c r="A801" i="3" s="1"/>
  <c r="E793" i="3"/>
  <c r="E794" i="3"/>
  <c r="E795" i="3"/>
  <c r="E796" i="3"/>
  <c r="E797" i="3"/>
  <c r="E798" i="3"/>
  <c r="E799" i="3"/>
  <c r="E800" i="3"/>
  <c r="E801" i="3"/>
  <c r="A802" i="3"/>
  <c r="E802" i="3"/>
  <c r="A803" i="3"/>
  <c r="E803" i="3"/>
  <c r="A804" i="3"/>
  <c r="E804" i="3"/>
  <c r="A805" i="3"/>
  <c r="E805" i="3"/>
  <c r="A806" i="3"/>
  <c r="E806" i="3"/>
  <c r="A807" i="3"/>
  <c r="E807" i="3"/>
  <c r="A808" i="3"/>
  <c r="E808" i="3"/>
  <c r="A809" i="3"/>
  <c r="E809" i="3"/>
  <c r="A810" i="3"/>
  <c r="B810" i="3" s="1"/>
  <c r="A811" i="3" s="1"/>
  <c r="E810" i="3"/>
  <c r="E811" i="3"/>
  <c r="A812" i="3"/>
  <c r="E812" i="3"/>
  <c r="A813" i="3"/>
  <c r="E813" i="3"/>
  <c r="A814" i="3"/>
  <c r="B814" i="3" s="1"/>
  <c r="A815" i="3" s="1"/>
  <c r="B815" i="3" s="1"/>
  <c r="A816" i="3" s="1"/>
  <c r="B816" i="3" s="1"/>
  <c r="E814" i="3"/>
  <c r="E815" i="3"/>
  <c r="E816" i="3"/>
  <c r="B817" i="3"/>
  <c r="A818" i="3" s="1"/>
  <c r="B818" i="3" s="1"/>
  <c r="A819" i="3" s="1"/>
  <c r="B819" i="3" s="1"/>
  <c r="A820" i="3" s="1"/>
  <c r="B820" i="3" s="1"/>
  <c r="A821" i="3" s="1"/>
  <c r="E817" i="3"/>
  <c r="E818" i="3"/>
  <c r="E819" i="3"/>
  <c r="E820" i="3"/>
  <c r="E821" i="3"/>
  <c r="A822" i="3"/>
  <c r="B822" i="3" s="1"/>
  <c r="A823" i="3" s="1"/>
  <c r="B823" i="3" s="1"/>
  <c r="A824" i="3" s="1"/>
  <c r="B824" i="3" s="1"/>
  <c r="A825" i="3" s="1"/>
  <c r="E822" i="3"/>
  <c r="E823" i="3"/>
  <c r="E824" i="3"/>
  <c r="E825" i="3"/>
  <c r="A826" i="3"/>
  <c r="B826" i="3" s="1"/>
  <c r="A827" i="3" s="1"/>
  <c r="B827" i="3" s="1"/>
  <c r="A828" i="3" s="1"/>
  <c r="E826" i="3"/>
  <c r="E827" i="3"/>
  <c r="E828" i="3"/>
  <c r="A829" i="3"/>
  <c r="E829" i="3"/>
  <c r="A830" i="3"/>
  <c r="E830" i="3"/>
  <c r="G651" i="4"/>
  <c r="G652" i="4"/>
  <c r="A673" i="3"/>
  <c r="G653" i="4"/>
  <c r="A674" i="3"/>
  <c r="G654" i="4"/>
  <c r="A675" i="3"/>
  <c r="G655" i="4"/>
  <c r="A676" i="3"/>
  <c r="G656" i="4"/>
  <c r="A677" i="3"/>
  <c r="G657" i="4"/>
  <c r="A678" i="3"/>
  <c r="G658" i="4"/>
  <c r="A679" i="3"/>
  <c r="G659" i="4"/>
  <c r="A680" i="3"/>
  <c r="G660" i="4"/>
  <c r="A681" i="3"/>
  <c r="G661" i="4"/>
  <c r="A682" i="3"/>
  <c r="G662" i="4"/>
  <c r="A683" i="3"/>
  <c r="G663" i="4"/>
  <c r="A684" i="3"/>
  <c r="G664" i="4"/>
  <c r="A685" i="3"/>
  <c r="G665" i="4"/>
  <c r="A686" i="3"/>
  <c r="G666" i="4"/>
  <c r="A687" i="3"/>
  <c r="G667" i="4"/>
  <c r="A688" i="3"/>
  <c r="G668" i="4"/>
  <c r="A689" i="3"/>
  <c r="G669" i="4"/>
  <c r="A690" i="3"/>
  <c r="G670" i="4"/>
  <c r="A692" i="3"/>
  <c r="G671" i="4"/>
  <c r="A693" i="3"/>
  <c r="G672" i="4"/>
  <c r="A694" i="3"/>
  <c r="G673" i="4"/>
  <c r="A695" i="3"/>
  <c r="G674" i="4"/>
  <c r="A696" i="3"/>
  <c r="G675" i="4"/>
  <c r="A697" i="3"/>
  <c r="G676" i="4"/>
  <c r="A698" i="3"/>
  <c r="G677" i="4"/>
  <c r="A699" i="3"/>
  <c r="G678" i="4"/>
  <c r="A700" i="3"/>
  <c r="G679" i="4"/>
  <c r="A701" i="3"/>
  <c r="G680" i="4"/>
  <c r="A702" i="3"/>
  <c r="G681" i="4"/>
  <c r="A703" i="3"/>
  <c r="G682" i="4"/>
  <c r="A704" i="3"/>
  <c r="G683" i="4"/>
  <c r="A705" i="3"/>
  <c r="G684" i="4"/>
  <c r="A706" i="3"/>
  <c r="G685" i="4"/>
  <c r="A707" i="3"/>
  <c r="G686" i="4"/>
  <c r="A708" i="3"/>
  <c r="G687" i="4"/>
  <c r="A709" i="3"/>
  <c r="G688" i="4"/>
  <c r="A710" i="3"/>
  <c r="G689" i="4"/>
  <c r="A711" i="3"/>
  <c r="G690" i="4"/>
  <c r="A712" i="3"/>
  <c r="G691" i="4"/>
  <c r="A713" i="3"/>
  <c r="G692" i="4"/>
  <c r="A714" i="3"/>
  <c r="G693" i="4"/>
  <c r="A715" i="3"/>
  <c r="G694" i="4"/>
  <c r="A716" i="3"/>
  <c r="G695" i="4"/>
  <c r="A717" i="3"/>
  <c r="G696" i="4"/>
  <c r="A718" i="3"/>
  <c r="G697" i="4"/>
  <c r="A719" i="3"/>
  <c r="G698" i="4"/>
  <c r="A720" i="3"/>
  <c r="G699" i="4"/>
  <c r="A721" i="3"/>
  <c r="G700" i="4"/>
  <c r="A722" i="3"/>
  <c r="G701" i="4"/>
  <c r="A723" i="3"/>
  <c r="G702" i="4"/>
  <c r="A725" i="3"/>
  <c r="G703" i="4"/>
  <c r="A726" i="3"/>
  <c r="G704" i="4"/>
  <c r="A727" i="3"/>
  <c r="G705" i="4"/>
  <c r="A728" i="3"/>
  <c r="G706" i="4"/>
  <c r="A729" i="3"/>
  <c r="G707" i="4"/>
  <c r="A730" i="3"/>
  <c r="G708" i="4"/>
  <c r="A731" i="3"/>
  <c r="G709" i="4"/>
  <c r="A732" i="3"/>
  <c r="G710" i="4"/>
  <c r="A733" i="3"/>
  <c r="G711" i="4"/>
  <c r="A734" i="3"/>
  <c r="G712" i="4"/>
  <c r="A735" i="3"/>
  <c r="G713" i="4"/>
  <c r="A736" i="3"/>
  <c r="G714" i="4"/>
  <c r="A737" i="3"/>
  <c r="G715" i="4"/>
  <c r="A738" i="3"/>
  <c r="G716" i="4"/>
  <c r="A739" i="3"/>
  <c r="G717" i="4"/>
  <c r="A740" i="3"/>
  <c r="G718" i="4"/>
  <c r="A741" i="3"/>
  <c r="G719" i="4"/>
  <c r="A742" i="3"/>
  <c r="G720" i="4"/>
  <c r="A744" i="3"/>
  <c r="G721" i="4"/>
  <c r="A745" i="3"/>
  <c r="B745" i="3" s="1"/>
  <c r="G722" i="4"/>
  <c r="A746" i="3"/>
  <c r="G723" i="4"/>
  <c r="A747" i="3"/>
  <c r="G724" i="4"/>
  <c r="A748" i="3"/>
  <c r="G725" i="4"/>
  <c r="A749" i="3"/>
  <c r="G726" i="4"/>
  <c r="A750" i="3"/>
  <c r="G727" i="4"/>
  <c r="A751" i="3"/>
  <c r="G728" i="4"/>
  <c r="A752" i="3"/>
  <c r="G729" i="4"/>
  <c r="A753" i="3"/>
  <c r="G730" i="4"/>
  <c r="G731" i="4"/>
  <c r="A756" i="3"/>
  <c r="G732" i="4"/>
  <c r="A757" i="3"/>
  <c r="G733" i="4"/>
  <c r="A758" i="3"/>
  <c r="G734" i="4"/>
  <c r="A759" i="3"/>
  <c r="G735" i="4"/>
  <c r="A760" i="3"/>
  <c r="G736" i="4"/>
  <c r="A761" i="3"/>
  <c r="G737" i="4"/>
  <c r="B762" i="3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F9" i="1"/>
  <c r="G9" i="1" s="1"/>
  <c r="F10" i="1"/>
  <c r="F11" i="1" s="1"/>
  <c r="F12" i="1" s="1"/>
  <c r="B10" i="1"/>
  <c r="D10" i="1"/>
  <c r="D11" i="1" s="1"/>
  <c r="E10" i="1"/>
  <c r="E11" i="1" s="1"/>
  <c r="E12" i="1" s="1"/>
  <c r="E13" i="1" s="1"/>
  <c r="E14" i="1" s="1"/>
  <c r="E15" i="1" s="1"/>
  <c r="E16" i="1" s="1"/>
  <c r="E17" i="1" s="1"/>
  <c r="E18" i="1" s="1"/>
  <c r="F18" i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B233" i="1"/>
  <c r="D233" i="1"/>
  <c r="D234" i="1" s="1"/>
  <c r="D235" i="1" s="1"/>
  <c r="D236" i="1" s="1"/>
  <c r="D237" i="1" s="1"/>
  <c r="D238" i="1" s="1"/>
  <c r="D239" i="1" s="1"/>
  <c r="E243" i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A245" i="1"/>
  <c r="B245" i="1" s="1"/>
  <c r="F338" i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B540" i="1" s="1"/>
  <c r="A541" i="1" s="1"/>
  <c r="B541" i="1" s="1"/>
  <c r="A542" i="1" s="1"/>
  <c r="A543" i="1"/>
  <c r="A544" i="1"/>
  <c r="A545" i="1"/>
  <c r="A546" i="1"/>
  <c r="B546" i="1" s="1"/>
  <c r="A547" i="1" s="1"/>
  <c r="B547" i="1" s="1"/>
  <c r="A548" i="1" s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B604" i="1" s="1"/>
  <c r="A605" i="1" s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790" i="3" l="1"/>
  <c r="G232" i="1"/>
  <c r="F233" i="1"/>
  <c r="G233" i="1" s="1"/>
  <c r="H1003" i="3"/>
  <c r="I1001" i="3"/>
  <c r="E97" i="2"/>
  <c r="H563" i="3" s="1"/>
  <c r="H564" i="3" s="1"/>
  <c r="H565" i="3" s="1"/>
  <c r="H566" i="3" s="1"/>
  <c r="H567" i="3" s="1"/>
  <c r="H568" i="3" s="1"/>
  <c r="H569" i="3" s="1"/>
  <c r="H570" i="3" s="1"/>
  <c r="H571" i="3" s="1"/>
  <c r="H572" i="3" s="1"/>
  <c r="H573" i="3" s="1"/>
  <c r="H574" i="3" s="1"/>
  <c r="H575" i="3" s="1"/>
  <c r="H576" i="3" s="1"/>
  <c r="H577" i="3" s="1"/>
  <c r="H578" i="3" s="1"/>
  <c r="H579" i="3" s="1"/>
  <c r="H580" i="3" s="1"/>
  <c r="H581" i="3" s="1"/>
  <c r="H582" i="3" s="1"/>
  <c r="H583" i="3" s="1"/>
  <c r="H584" i="3" s="1"/>
  <c r="H585" i="3" s="1"/>
  <c r="H586" i="3" s="1"/>
  <c r="H587" i="3" s="1"/>
  <c r="H588" i="3" s="1"/>
  <c r="H589" i="3" s="1"/>
  <c r="H590" i="3" s="1"/>
  <c r="H591" i="3" s="1"/>
  <c r="H592" i="3" s="1"/>
  <c r="H593" i="3" s="1"/>
  <c r="H594" i="3" s="1"/>
  <c r="H595" i="3" s="1"/>
  <c r="H596" i="3" s="1"/>
  <c r="H597" i="3" s="1"/>
  <c r="H598" i="3" s="1"/>
  <c r="H599" i="3" s="1"/>
  <c r="H600" i="3" s="1"/>
  <c r="H601" i="3" s="1"/>
  <c r="H602" i="3" s="1"/>
  <c r="H603" i="3" s="1"/>
  <c r="H604" i="3" s="1"/>
  <c r="H605" i="3" s="1"/>
  <c r="H606" i="3" s="1"/>
  <c r="H607" i="3" s="1"/>
  <c r="H608" i="3" s="1"/>
  <c r="H609" i="3" s="1"/>
  <c r="H610" i="3" s="1"/>
  <c r="H611" i="3" s="1"/>
  <c r="H612" i="3" s="1"/>
  <c r="H613" i="3" s="1"/>
  <c r="H614" i="3" s="1"/>
  <c r="H615" i="3" s="1"/>
  <c r="H616" i="3" s="1"/>
  <c r="H617" i="3" s="1"/>
  <c r="H618" i="3" s="1"/>
  <c r="H619" i="3" s="1"/>
  <c r="H620" i="3" s="1"/>
  <c r="H621" i="3" s="1"/>
  <c r="H622" i="3" s="1"/>
  <c r="H623" i="3" s="1"/>
  <c r="H624" i="3" s="1"/>
  <c r="H625" i="3" s="1"/>
  <c r="H626" i="3" s="1"/>
  <c r="H627" i="3" s="1"/>
  <c r="H628" i="3" s="1"/>
  <c r="H629" i="3" s="1"/>
  <c r="H630" i="3" s="1"/>
  <c r="H631" i="3" s="1"/>
  <c r="H632" i="3" s="1"/>
  <c r="H633" i="3" s="1"/>
  <c r="H634" i="3" s="1"/>
  <c r="H635" i="3" s="1"/>
  <c r="H636" i="3" s="1"/>
  <c r="H637" i="3" s="1"/>
  <c r="H638" i="3" s="1"/>
  <c r="H639" i="3" s="1"/>
  <c r="H640" i="3" s="1"/>
  <c r="H641" i="3" s="1"/>
  <c r="H642" i="3" s="1"/>
  <c r="H643" i="3" s="1"/>
  <c r="H644" i="3" s="1"/>
  <c r="H645" i="3" s="1"/>
  <c r="H646" i="3" s="1"/>
  <c r="H647" i="3" s="1"/>
  <c r="H648" i="3" s="1"/>
  <c r="H649" i="3" s="1"/>
  <c r="H650" i="3" s="1"/>
  <c r="H651" i="3" s="1"/>
  <c r="H652" i="3" s="1"/>
  <c r="H653" i="3" s="1"/>
  <c r="H654" i="3" s="1"/>
  <c r="H655" i="3" s="1"/>
  <c r="H656" i="3" s="1"/>
  <c r="H657" i="3" s="1"/>
  <c r="H658" i="3" s="1"/>
  <c r="H659" i="3" s="1"/>
  <c r="H660" i="3" s="1"/>
  <c r="H661" i="3" s="1"/>
  <c r="H662" i="3" s="1"/>
  <c r="H663" i="3" s="1"/>
  <c r="H664" i="3" s="1"/>
  <c r="H665" i="3" s="1"/>
  <c r="H666" i="3" s="1"/>
  <c r="H667" i="3" s="1"/>
  <c r="H668" i="3" s="1"/>
  <c r="H669" i="3" s="1"/>
  <c r="H670" i="3" s="1"/>
  <c r="H941" i="3"/>
  <c r="I940" i="3"/>
  <c r="I1002" i="3"/>
  <c r="H1004" i="3"/>
  <c r="I125" i="3"/>
  <c r="I17" i="3"/>
  <c r="B789" i="3"/>
  <c r="H18" i="3"/>
  <c r="I18" i="3" s="1"/>
  <c r="H126" i="3"/>
  <c r="H127" i="3" s="1"/>
  <c r="H128" i="3" s="1"/>
  <c r="H129" i="3" s="1"/>
  <c r="H130" i="3" s="1"/>
  <c r="H131" i="3" s="1"/>
  <c r="H132" i="3" s="1"/>
  <c r="H133" i="3" s="1"/>
  <c r="H134" i="3" s="1"/>
  <c r="H135" i="3" s="1"/>
  <c r="H136" i="3" s="1"/>
  <c r="H137" i="3" s="1"/>
  <c r="H138" i="3" s="1"/>
  <c r="H139" i="3" s="1"/>
  <c r="H140" i="3" s="1"/>
  <c r="H141" i="3" s="1"/>
  <c r="H142" i="3" s="1"/>
  <c r="H143" i="3" s="1"/>
  <c r="H144" i="3" s="1"/>
  <c r="H145" i="3" s="1"/>
  <c r="H146" i="3" s="1"/>
  <c r="H147" i="3" s="1"/>
  <c r="H148" i="3" s="1"/>
  <c r="H149" i="3" s="1"/>
  <c r="H150" i="3" s="1"/>
  <c r="H151" i="3" s="1"/>
  <c r="F234" i="1"/>
  <c r="F235" i="1" s="1"/>
  <c r="G235" i="1" s="1"/>
  <c r="A762" i="3"/>
  <c r="A789" i="3"/>
  <c r="H508" i="3"/>
  <c r="H509" i="3" s="1"/>
  <c r="H510" i="3" s="1"/>
  <c r="H511" i="3" s="1"/>
  <c r="H512" i="3" s="1"/>
  <c r="H513" i="3" s="1"/>
  <c r="H514" i="3" s="1"/>
  <c r="H515" i="3" s="1"/>
  <c r="H516" i="3" s="1"/>
  <c r="H517" i="3" s="1"/>
  <c r="H518" i="3" s="1"/>
  <c r="H519" i="3" s="1"/>
  <c r="H520" i="3" s="1"/>
  <c r="H521" i="3" s="1"/>
  <c r="H522" i="3" s="1"/>
  <c r="H523" i="3" s="1"/>
  <c r="H524" i="3" s="1"/>
  <c r="H525" i="3" s="1"/>
  <c r="H526" i="3" s="1"/>
  <c r="H527" i="3" s="1"/>
  <c r="H528" i="3" s="1"/>
  <c r="H529" i="3" s="1"/>
  <c r="H530" i="3" s="1"/>
  <c r="H531" i="3" s="1"/>
  <c r="H532" i="3" s="1"/>
  <c r="H533" i="3" s="1"/>
  <c r="H534" i="3" s="1"/>
  <c r="H535" i="3" s="1"/>
  <c r="H536" i="3" s="1"/>
  <c r="H537" i="3" s="1"/>
  <c r="H538" i="3" s="1"/>
  <c r="H539" i="3" s="1"/>
  <c r="H540" i="3" s="1"/>
  <c r="H541" i="3" s="1"/>
  <c r="H542" i="3" s="1"/>
  <c r="H543" i="3" s="1"/>
  <c r="H544" i="3" s="1"/>
  <c r="H545" i="3" s="1"/>
  <c r="H546" i="3" s="1"/>
  <c r="H547" i="3" s="1"/>
  <c r="H548" i="3" s="1"/>
  <c r="H549" i="3" s="1"/>
  <c r="H550" i="3" s="1"/>
  <c r="H551" i="3" s="1"/>
  <c r="H552" i="3" s="1"/>
  <c r="H553" i="3" s="1"/>
  <c r="H554" i="3" s="1"/>
  <c r="H555" i="3" s="1"/>
  <c r="H556" i="3" s="1"/>
  <c r="H557" i="3" s="1"/>
  <c r="H558" i="3" s="1"/>
  <c r="H559" i="3" s="1"/>
  <c r="H560" i="3" s="1"/>
  <c r="H561" i="3" s="1"/>
  <c r="H562" i="3" s="1"/>
  <c r="G128" i="3"/>
  <c r="G129" i="3" s="1"/>
  <c r="G130" i="3" s="1"/>
  <c r="I8" i="3"/>
  <c r="H9" i="3"/>
  <c r="H10" i="3" s="1"/>
  <c r="H11" i="3" s="1"/>
  <c r="H12" i="3" s="1"/>
  <c r="H13" i="3" s="1"/>
  <c r="H14" i="3" s="1"/>
  <c r="H15" i="3" s="1"/>
  <c r="H16" i="3" s="1"/>
  <c r="D12" i="1"/>
  <c r="D13" i="1" s="1"/>
  <c r="D14" i="1" s="1"/>
  <c r="D15" i="1" s="1"/>
  <c r="D16" i="1" s="1"/>
  <c r="D17" i="1" s="1"/>
  <c r="G11" i="1"/>
  <c r="H887" i="3"/>
  <c r="I887" i="3" s="1"/>
  <c r="I886" i="3"/>
  <c r="F236" i="1"/>
  <c r="F237" i="1" s="1"/>
  <c r="G10" i="1"/>
  <c r="G234" i="1"/>
  <c r="B109" i="2"/>
  <c r="B119" i="2" s="1"/>
  <c r="F13" i="1"/>
  <c r="D240" i="1"/>
  <c r="F10" i="3"/>
  <c r="F11" i="3" s="1"/>
  <c r="F12" i="3" s="1"/>
  <c r="F13" i="3" s="1"/>
  <c r="F14" i="3" s="1"/>
  <c r="F15" i="3" s="1"/>
  <c r="F16" i="3" s="1"/>
  <c r="G18" i="1"/>
  <c r="E19" i="1"/>
  <c r="G338" i="1"/>
  <c r="E339" i="1"/>
  <c r="I884" i="3"/>
  <c r="E109" i="2"/>
  <c r="F651" i="1" s="1"/>
  <c r="F652" i="1" s="1"/>
  <c r="I885" i="3"/>
  <c r="I882" i="3"/>
  <c r="I883" i="3"/>
  <c r="E117" i="2"/>
  <c r="H781" i="3" s="1"/>
  <c r="H782" i="3" s="1"/>
  <c r="H783" i="3" s="1"/>
  <c r="H784" i="3" s="1"/>
  <c r="H785" i="3" s="1"/>
  <c r="H786" i="3" s="1"/>
  <c r="H787" i="3" s="1"/>
  <c r="H788" i="3" s="1"/>
  <c r="H789" i="3" s="1"/>
  <c r="H790" i="3" s="1"/>
  <c r="D10" i="3"/>
  <c r="F103" i="2"/>
  <c r="I126" i="3" l="1"/>
  <c r="H19" i="3"/>
  <c r="H20" i="3" s="1"/>
  <c r="I127" i="3"/>
  <c r="H1005" i="3"/>
  <c r="I1003" i="3"/>
  <c r="G12" i="1"/>
  <c r="H942" i="3"/>
  <c r="I941" i="3"/>
  <c r="H1006" i="3"/>
  <c r="I1004" i="3"/>
  <c r="I128" i="3"/>
  <c r="I129" i="3"/>
  <c r="I9" i="3"/>
  <c r="H888" i="3"/>
  <c r="G131" i="3"/>
  <c r="I130" i="3"/>
  <c r="G236" i="1"/>
  <c r="G237" i="1"/>
  <c r="F238" i="1"/>
  <c r="E20" i="1"/>
  <c r="G19" i="1"/>
  <c r="D241" i="1"/>
  <c r="A777" i="3"/>
  <c r="B777" i="3" s="1"/>
  <c r="F14" i="1"/>
  <c r="G13" i="1"/>
  <c r="D11" i="3"/>
  <c r="E10" i="3"/>
  <c r="I10" i="3" s="1"/>
  <c r="E340" i="1"/>
  <c r="G339" i="1"/>
  <c r="H791" i="3"/>
  <c r="H793" i="3" s="1"/>
  <c r="H795" i="3" s="1"/>
  <c r="H797" i="3" s="1"/>
  <c r="H799" i="3" s="1"/>
  <c r="H801" i="3" s="1"/>
  <c r="H803" i="3" s="1"/>
  <c r="H805" i="3" s="1"/>
  <c r="H807" i="3" s="1"/>
  <c r="H809" i="3" s="1"/>
  <c r="H811" i="3" s="1"/>
  <c r="H813" i="3" s="1"/>
  <c r="H815" i="3" s="1"/>
  <c r="H817" i="3" s="1"/>
  <c r="H819" i="3" s="1"/>
  <c r="H821" i="3" s="1"/>
  <c r="H823" i="3" s="1"/>
  <c r="H825" i="3" s="1"/>
  <c r="H827" i="3" s="1"/>
  <c r="H829" i="3" s="1"/>
  <c r="H831" i="3" s="1"/>
  <c r="H833" i="3" s="1"/>
  <c r="H836" i="3" s="1"/>
  <c r="H839" i="3" s="1"/>
  <c r="H842" i="3" s="1"/>
  <c r="H845" i="3" s="1"/>
  <c r="H848" i="3" s="1"/>
  <c r="H851" i="3" s="1"/>
  <c r="H854" i="3" s="1"/>
  <c r="H857" i="3" s="1"/>
  <c r="H860" i="3" s="1"/>
  <c r="H863" i="3" s="1"/>
  <c r="H792" i="3"/>
  <c r="H794" i="3" s="1"/>
  <c r="H796" i="3" s="1"/>
  <c r="H798" i="3" s="1"/>
  <c r="H800" i="3" s="1"/>
  <c r="H802" i="3" s="1"/>
  <c r="H804" i="3" s="1"/>
  <c r="H806" i="3" s="1"/>
  <c r="H808" i="3" s="1"/>
  <c r="H810" i="3" s="1"/>
  <c r="H812" i="3" s="1"/>
  <c r="H814" i="3" s="1"/>
  <c r="H816" i="3" s="1"/>
  <c r="H818" i="3" s="1"/>
  <c r="H820" i="3" s="1"/>
  <c r="H822" i="3" s="1"/>
  <c r="H824" i="3" s="1"/>
  <c r="H826" i="3" s="1"/>
  <c r="H828" i="3" s="1"/>
  <c r="H830" i="3" s="1"/>
  <c r="H832" i="3" s="1"/>
  <c r="B129" i="2"/>
  <c r="B139" i="2" s="1"/>
  <c r="E119" i="2"/>
  <c r="H152" i="3"/>
  <c r="H154" i="3" s="1"/>
  <c r="H156" i="3" s="1"/>
  <c r="H158" i="3" s="1"/>
  <c r="H160" i="3" s="1"/>
  <c r="H162" i="3" s="1"/>
  <c r="H164" i="3" s="1"/>
  <c r="H166" i="3" s="1"/>
  <c r="H168" i="3" s="1"/>
  <c r="H170" i="3" s="1"/>
  <c r="H172" i="3" s="1"/>
  <c r="H174" i="3" s="1"/>
  <c r="H176" i="3" s="1"/>
  <c r="H178" i="3" s="1"/>
  <c r="H180" i="3" s="1"/>
  <c r="H182" i="3" s="1"/>
  <c r="H184" i="3" s="1"/>
  <c r="H186" i="3" s="1"/>
  <c r="H188" i="3" s="1"/>
  <c r="H190" i="3" s="1"/>
  <c r="H192" i="3" s="1"/>
  <c r="H194" i="3" s="1"/>
  <c r="H196" i="3" s="1"/>
  <c r="H198" i="3" s="1"/>
  <c r="H200" i="3" s="1"/>
  <c r="H202" i="3" s="1"/>
  <c r="H204" i="3" s="1"/>
  <c r="H206" i="3" s="1"/>
  <c r="H208" i="3" s="1"/>
  <c r="H210" i="3" s="1"/>
  <c r="H212" i="3" s="1"/>
  <c r="H214" i="3" s="1"/>
  <c r="H216" i="3" s="1"/>
  <c r="H218" i="3" s="1"/>
  <c r="H220" i="3" s="1"/>
  <c r="H222" i="3" s="1"/>
  <c r="H224" i="3" s="1"/>
  <c r="H226" i="3" s="1"/>
  <c r="H228" i="3" s="1"/>
  <c r="H230" i="3" s="1"/>
  <c r="H232" i="3" s="1"/>
  <c r="H234" i="3" s="1"/>
  <c r="H236" i="3" s="1"/>
  <c r="H238" i="3" s="1"/>
  <c r="H153" i="3"/>
  <c r="H155" i="3" s="1"/>
  <c r="H157" i="3" s="1"/>
  <c r="H159" i="3" s="1"/>
  <c r="H161" i="3" s="1"/>
  <c r="H163" i="3" s="1"/>
  <c r="H165" i="3" s="1"/>
  <c r="H167" i="3" s="1"/>
  <c r="H169" i="3" s="1"/>
  <c r="H171" i="3" s="1"/>
  <c r="H173" i="3" s="1"/>
  <c r="H175" i="3" s="1"/>
  <c r="H177" i="3" s="1"/>
  <c r="H179" i="3" s="1"/>
  <c r="H181" i="3" s="1"/>
  <c r="H183" i="3" s="1"/>
  <c r="H185" i="3" s="1"/>
  <c r="H187" i="3" s="1"/>
  <c r="H189" i="3" s="1"/>
  <c r="H191" i="3" s="1"/>
  <c r="H193" i="3" s="1"/>
  <c r="H195" i="3" s="1"/>
  <c r="H197" i="3" s="1"/>
  <c r="H199" i="3" s="1"/>
  <c r="H201" i="3" s="1"/>
  <c r="H203" i="3" s="1"/>
  <c r="H205" i="3" s="1"/>
  <c r="H207" i="3" s="1"/>
  <c r="H209" i="3" s="1"/>
  <c r="H211" i="3" s="1"/>
  <c r="H213" i="3" s="1"/>
  <c r="H215" i="3" s="1"/>
  <c r="H217" i="3" s="1"/>
  <c r="H219" i="3" s="1"/>
  <c r="H221" i="3" s="1"/>
  <c r="H223" i="3" s="1"/>
  <c r="H225" i="3" s="1"/>
  <c r="H227" i="3" s="1"/>
  <c r="H229" i="3" s="1"/>
  <c r="H231" i="3" s="1"/>
  <c r="H233" i="3" s="1"/>
  <c r="H235" i="3" s="1"/>
  <c r="H237" i="3" s="1"/>
  <c r="H239" i="3" s="1"/>
  <c r="I19" i="3" l="1"/>
  <c r="H1008" i="3"/>
  <c r="I1008" i="3" s="1"/>
  <c r="H1010" i="3"/>
  <c r="I1006" i="3"/>
  <c r="E139" i="2"/>
  <c r="F886" i="4" s="1"/>
  <c r="B149" i="2"/>
  <c r="E149" i="2" s="1"/>
  <c r="H943" i="3"/>
  <c r="I942" i="3"/>
  <c r="H1007" i="3"/>
  <c r="I1005" i="3"/>
  <c r="H889" i="3"/>
  <c r="I888" i="3"/>
  <c r="G132" i="3"/>
  <c r="I131" i="3"/>
  <c r="G238" i="1"/>
  <c r="F239" i="1"/>
  <c r="E341" i="1"/>
  <c r="G340" i="1"/>
  <c r="A778" i="3"/>
  <c r="B778" i="3" s="1"/>
  <c r="I20" i="3"/>
  <c r="H21" i="3"/>
  <c r="F832" i="4"/>
  <c r="E129" i="2"/>
  <c r="H835" i="3"/>
  <c r="H838" i="3" s="1"/>
  <c r="H841" i="3" s="1"/>
  <c r="H844" i="3" s="1"/>
  <c r="H847" i="3" s="1"/>
  <c r="H850" i="3" s="1"/>
  <c r="H853" i="3" s="1"/>
  <c r="H856" i="3" s="1"/>
  <c r="H859" i="3" s="1"/>
  <c r="H862" i="3" s="1"/>
  <c r="H834" i="3"/>
  <c r="H837" i="3" s="1"/>
  <c r="H840" i="3" s="1"/>
  <c r="H843" i="3" s="1"/>
  <c r="H846" i="3" s="1"/>
  <c r="H849" i="3" s="1"/>
  <c r="H852" i="3" s="1"/>
  <c r="H855" i="3" s="1"/>
  <c r="H858" i="3" s="1"/>
  <c r="H861" i="3" s="1"/>
  <c r="E11" i="3"/>
  <c r="I11" i="3" s="1"/>
  <c r="D12" i="3"/>
  <c r="D242" i="1"/>
  <c r="F15" i="1"/>
  <c r="G14" i="1"/>
  <c r="E21" i="1"/>
  <c r="G20" i="1"/>
  <c r="H1009" i="3" l="1"/>
  <c r="I1009" i="3" s="1"/>
  <c r="H1011" i="3"/>
  <c r="I1007" i="3"/>
  <c r="I943" i="3"/>
  <c r="H944" i="3"/>
  <c r="H1012" i="3"/>
  <c r="I1010" i="3"/>
  <c r="G886" i="4"/>
  <c r="F887" i="4"/>
  <c r="H890" i="3"/>
  <c r="I889" i="3"/>
  <c r="G133" i="3"/>
  <c r="I132" i="3"/>
  <c r="F240" i="1"/>
  <c r="G239" i="1"/>
  <c r="E12" i="3"/>
  <c r="I12" i="3" s="1"/>
  <c r="D13" i="3"/>
  <c r="F833" i="4"/>
  <c r="G832" i="4"/>
  <c r="A780" i="3"/>
  <c r="A779" i="3"/>
  <c r="B779" i="3" s="1"/>
  <c r="H22" i="3"/>
  <c r="I21" i="3"/>
  <c r="E22" i="1"/>
  <c r="G21" i="1"/>
  <c r="G15" i="1"/>
  <c r="F16" i="1"/>
  <c r="D243" i="1"/>
  <c r="E342" i="1"/>
  <c r="G341" i="1"/>
  <c r="I1012" i="3" l="1"/>
  <c r="H1014" i="3"/>
  <c r="H1013" i="3"/>
  <c r="I1011" i="3"/>
  <c r="F888" i="4"/>
  <c r="G887" i="4"/>
  <c r="H945" i="3"/>
  <c r="I944" i="3"/>
  <c r="H891" i="3"/>
  <c r="I890" i="3"/>
  <c r="G134" i="3"/>
  <c r="I133" i="3"/>
  <c r="F241" i="1"/>
  <c r="G240" i="1"/>
  <c r="F17" i="1"/>
  <c r="G17" i="1" s="1"/>
  <c r="G16" i="1"/>
  <c r="E343" i="1"/>
  <c r="G342" i="1"/>
  <c r="E23" i="1"/>
  <c r="G22" i="1"/>
  <c r="G833" i="4"/>
  <c r="F834" i="4"/>
  <c r="D14" i="3"/>
  <c r="E13" i="3"/>
  <c r="I13" i="3" s="1"/>
  <c r="D244" i="1"/>
  <c r="H23" i="3"/>
  <c r="I22" i="3"/>
  <c r="H946" i="3" l="1"/>
  <c r="I945" i="3"/>
  <c r="I1014" i="3"/>
  <c r="H1016" i="3"/>
  <c r="I1013" i="3"/>
  <c r="H1015" i="3"/>
  <c r="G888" i="4"/>
  <c r="F889" i="4"/>
  <c r="I891" i="3"/>
  <c r="H892" i="3"/>
  <c r="G135" i="3"/>
  <c r="I134" i="3"/>
  <c r="F242" i="1"/>
  <c r="G241" i="1"/>
  <c r="E24" i="1"/>
  <c r="G23" i="1"/>
  <c r="E344" i="1"/>
  <c r="G343" i="1"/>
  <c r="E14" i="3"/>
  <c r="I14" i="3" s="1"/>
  <c r="D15" i="3"/>
  <c r="F835" i="4"/>
  <c r="G834" i="4"/>
  <c r="D245" i="1"/>
  <c r="H24" i="3"/>
  <c r="I23" i="3"/>
  <c r="F890" i="4" l="1"/>
  <c r="G889" i="4"/>
  <c r="H1018" i="3"/>
  <c r="I1016" i="3"/>
  <c r="I1015" i="3"/>
  <c r="H1017" i="3"/>
  <c r="I946" i="3"/>
  <c r="H947" i="3"/>
  <c r="I892" i="3"/>
  <c r="H893" i="3"/>
  <c r="G136" i="3"/>
  <c r="I135" i="3"/>
  <c r="F243" i="1"/>
  <c r="G242" i="1"/>
  <c r="E15" i="3"/>
  <c r="I15" i="3" s="1"/>
  <c r="D16" i="3"/>
  <c r="E16" i="3" s="1"/>
  <c r="I16" i="3" s="1"/>
  <c r="H25" i="3"/>
  <c r="I24" i="3"/>
  <c r="D246" i="1"/>
  <c r="E345" i="1"/>
  <c r="G344" i="1"/>
  <c r="G835" i="4"/>
  <c r="F836" i="4"/>
  <c r="E25" i="1"/>
  <c r="G24" i="1"/>
  <c r="H948" i="3" l="1"/>
  <c r="I947" i="3"/>
  <c r="H1020" i="3"/>
  <c r="I1018" i="3"/>
  <c r="H1019" i="3"/>
  <c r="I1017" i="3"/>
  <c r="F891" i="4"/>
  <c r="G890" i="4"/>
  <c r="I893" i="3"/>
  <c r="H894" i="3"/>
  <c r="I136" i="3"/>
  <c r="G137" i="3"/>
  <c r="F244" i="1"/>
  <c r="G243" i="1"/>
  <c r="E26" i="1"/>
  <c r="G25" i="1"/>
  <c r="E346" i="1"/>
  <c r="G345" i="1"/>
  <c r="G836" i="4"/>
  <c r="F837" i="4"/>
  <c r="I25" i="3"/>
  <c r="H26" i="3"/>
  <c r="D247" i="1"/>
  <c r="H1022" i="3" l="1"/>
  <c r="I1020" i="3"/>
  <c r="G891" i="4"/>
  <c r="F892" i="4"/>
  <c r="H1021" i="3"/>
  <c r="I1019" i="3"/>
  <c r="H949" i="3"/>
  <c r="I948" i="3"/>
  <c r="I894" i="3"/>
  <c r="H895" i="3"/>
  <c r="I137" i="3"/>
  <c r="G138" i="3"/>
  <c r="F245" i="1"/>
  <c r="G244" i="1"/>
  <c r="E347" i="1"/>
  <c r="G346" i="1"/>
  <c r="D248" i="1"/>
  <c r="H27" i="3"/>
  <c r="I26" i="3"/>
  <c r="G837" i="4"/>
  <c r="F838" i="4"/>
  <c r="E27" i="1"/>
  <c r="G26" i="1"/>
  <c r="H950" i="3" l="1"/>
  <c r="I949" i="3"/>
  <c r="G892" i="4"/>
  <c r="F893" i="4"/>
  <c r="H1023" i="3"/>
  <c r="I1021" i="3"/>
  <c r="H1024" i="3"/>
  <c r="I1022" i="3"/>
  <c r="H896" i="3"/>
  <c r="I895" i="3"/>
  <c r="G139" i="3"/>
  <c r="I138" i="3"/>
  <c r="F246" i="1"/>
  <c r="G245" i="1"/>
  <c r="F839" i="4"/>
  <c r="G838" i="4"/>
  <c r="E348" i="1"/>
  <c r="G347" i="1"/>
  <c r="D249" i="1"/>
  <c r="E28" i="1"/>
  <c r="G27" i="1"/>
  <c r="H28" i="3"/>
  <c r="I27" i="3"/>
  <c r="H1026" i="3" l="1"/>
  <c r="I1024" i="3"/>
  <c r="G893" i="4"/>
  <c r="F894" i="4"/>
  <c r="H1025" i="3"/>
  <c r="I1023" i="3"/>
  <c r="I950" i="3"/>
  <c r="H951" i="3"/>
  <c r="I896" i="3"/>
  <c r="H897" i="3"/>
  <c r="G140" i="3"/>
  <c r="I139" i="3"/>
  <c r="F247" i="1"/>
  <c r="G246" i="1"/>
  <c r="D250" i="1"/>
  <c r="H29" i="3"/>
  <c r="I28" i="3"/>
  <c r="E349" i="1"/>
  <c r="G348" i="1"/>
  <c r="E29" i="1"/>
  <c r="G28" i="1"/>
  <c r="F840" i="4"/>
  <c r="G839" i="4"/>
  <c r="G894" i="4" l="1"/>
  <c r="F895" i="4"/>
  <c r="H952" i="3"/>
  <c r="I951" i="3"/>
  <c r="H1027" i="3"/>
  <c r="I1025" i="3"/>
  <c r="H1028" i="3"/>
  <c r="I1026" i="3"/>
  <c r="I897" i="3"/>
  <c r="H898" i="3"/>
  <c r="G141" i="3"/>
  <c r="I140" i="3"/>
  <c r="F248" i="1"/>
  <c r="G247" i="1"/>
  <c r="E30" i="1"/>
  <c r="G29" i="1"/>
  <c r="E350" i="1"/>
  <c r="G349" i="1"/>
  <c r="G840" i="4"/>
  <c r="F841" i="4"/>
  <c r="H30" i="3"/>
  <c r="I29" i="3"/>
  <c r="D251" i="1"/>
  <c r="G895" i="4" l="1"/>
  <c r="F896" i="4"/>
  <c r="H1030" i="3"/>
  <c r="I1028" i="3"/>
  <c r="H953" i="3"/>
  <c r="I952" i="3"/>
  <c r="H1029" i="3"/>
  <c r="I1027" i="3"/>
  <c r="I898" i="3"/>
  <c r="H899" i="3"/>
  <c r="I141" i="3"/>
  <c r="G142" i="3"/>
  <c r="F249" i="1"/>
  <c r="G248" i="1"/>
  <c r="I30" i="3"/>
  <c r="H31" i="3"/>
  <c r="D252" i="1"/>
  <c r="E351" i="1"/>
  <c r="G350" i="1"/>
  <c r="G841" i="4"/>
  <c r="F842" i="4"/>
  <c r="E31" i="1"/>
  <c r="G30" i="1"/>
  <c r="H1031" i="3" l="1"/>
  <c r="I1029" i="3"/>
  <c r="H1032" i="3"/>
  <c r="I1030" i="3"/>
  <c r="G896" i="4"/>
  <c r="F897" i="4"/>
  <c r="I953" i="3"/>
  <c r="H954" i="3"/>
  <c r="I899" i="3"/>
  <c r="H900" i="3"/>
  <c r="I142" i="3"/>
  <c r="G143" i="3"/>
  <c r="F250" i="1"/>
  <c r="G249" i="1"/>
  <c r="D253" i="1"/>
  <c r="F843" i="4"/>
  <c r="G842" i="4"/>
  <c r="I31" i="3"/>
  <c r="H32" i="3"/>
  <c r="E352" i="1"/>
  <c r="G351" i="1"/>
  <c r="E32" i="1"/>
  <c r="G31" i="1"/>
  <c r="G897" i="4" l="1"/>
  <c r="F898" i="4"/>
  <c r="I954" i="3"/>
  <c r="H955" i="3"/>
  <c r="H1034" i="3"/>
  <c r="I1032" i="3"/>
  <c r="H1033" i="3"/>
  <c r="I1031" i="3"/>
  <c r="I900" i="3"/>
  <c r="H901" i="3"/>
  <c r="I143" i="3"/>
  <c r="G144" i="3"/>
  <c r="F251" i="1"/>
  <c r="G250" i="1"/>
  <c r="H33" i="3"/>
  <c r="I32" i="3"/>
  <c r="E33" i="1"/>
  <c r="G32" i="1"/>
  <c r="D254" i="1"/>
  <c r="G843" i="4"/>
  <c r="F844" i="4"/>
  <c r="E353" i="1"/>
  <c r="G352" i="1"/>
  <c r="I1034" i="3" l="1"/>
  <c r="H1036" i="3"/>
  <c r="H1035" i="3"/>
  <c r="I1033" i="3"/>
  <c r="G898" i="4"/>
  <c r="F899" i="4"/>
  <c r="H956" i="3"/>
  <c r="I955" i="3"/>
  <c r="H902" i="3"/>
  <c r="I901" i="3"/>
  <c r="G145" i="3"/>
  <c r="I144" i="3"/>
  <c r="F252" i="1"/>
  <c r="G251" i="1"/>
  <c r="E34" i="1"/>
  <c r="G33" i="1"/>
  <c r="F845" i="4"/>
  <c r="G844" i="4"/>
  <c r="D255" i="1"/>
  <c r="E354" i="1"/>
  <c r="G353" i="1"/>
  <c r="H34" i="3"/>
  <c r="I33" i="3"/>
  <c r="H1038" i="3" l="1"/>
  <c r="I1036" i="3"/>
  <c r="I1035" i="3"/>
  <c r="H1037" i="3"/>
  <c r="F900" i="4"/>
  <c r="G899" i="4"/>
  <c r="I956" i="3"/>
  <c r="H957" i="3"/>
  <c r="H903" i="3"/>
  <c r="I902" i="3"/>
  <c r="I145" i="3"/>
  <c r="G146" i="3"/>
  <c r="F253" i="1"/>
  <c r="G252" i="1"/>
  <c r="D256" i="1"/>
  <c r="I34" i="3"/>
  <c r="H35" i="3"/>
  <c r="G845" i="4"/>
  <c r="F846" i="4"/>
  <c r="E355" i="1"/>
  <c r="G354" i="1"/>
  <c r="E35" i="1"/>
  <c r="G34" i="1"/>
  <c r="H1040" i="3" l="1"/>
  <c r="I1038" i="3"/>
  <c r="H1039" i="3"/>
  <c r="I1037" i="3"/>
  <c r="I957" i="3"/>
  <c r="H958" i="3"/>
  <c r="G900" i="4"/>
  <c r="F901" i="4"/>
  <c r="I903" i="3"/>
  <c r="H904" i="3"/>
  <c r="I146" i="3"/>
  <c r="G147" i="3"/>
  <c r="F254" i="1"/>
  <c r="G253" i="1"/>
  <c r="E36" i="1"/>
  <c r="G35" i="1"/>
  <c r="H36" i="3"/>
  <c r="I35" i="3"/>
  <c r="D257" i="1"/>
  <c r="E356" i="1"/>
  <c r="G355" i="1"/>
  <c r="G846" i="4"/>
  <c r="F847" i="4"/>
  <c r="H1042" i="3" l="1"/>
  <c r="I1040" i="3"/>
  <c r="H1041" i="3"/>
  <c r="I1039" i="3"/>
  <c r="H959" i="3"/>
  <c r="I958" i="3"/>
  <c r="G901" i="4"/>
  <c r="F902" i="4"/>
  <c r="H905" i="3"/>
  <c r="I904" i="3"/>
  <c r="G148" i="3"/>
  <c r="I147" i="3"/>
  <c r="F255" i="1"/>
  <c r="G254" i="1"/>
  <c r="F848" i="4"/>
  <c r="F849" i="4"/>
  <c r="G847" i="4"/>
  <c r="H37" i="3"/>
  <c r="I36" i="3"/>
  <c r="E357" i="1"/>
  <c r="G356" i="1"/>
  <c r="D258" i="1"/>
  <c r="E37" i="1"/>
  <c r="G36" i="1"/>
  <c r="H1044" i="3" l="1"/>
  <c r="I1044" i="3" s="1"/>
  <c r="I1042" i="3"/>
  <c r="H1043" i="3"/>
  <c r="I1043" i="3" s="1"/>
  <c r="I1041" i="3"/>
  <c r="G902" i="4"/>
  <c r="F903" i="4"/>
  <c r="H960" i="3"/>
  <c r="I959" i="3"/>
  <c r="I905" i="3"/>
  <c r="H906" i="3"/>
  <c r="G149" i="3"/>
  <c r="I148" i="3"/>
  <c r="F256" i="1"/>
  <c r="G255" i="1"/>
  <c r="H38" i="3"/>
  <c r="I37" i="3"/>
  <c r="D259" i="1"/>
  <c r="E358" i="1"/>
  <c r="G357" i="1"/>
  <c r="F851" i="4"/>
  <c r="G849" i="4"/>
  <c r="E38" i="1"/>
  <c r="G37" i="1"/>
  <c r="F850" i="4"/>
  <c r="G848" i="4"/>
  <c r="H961" i="3" l="1"/>
  <c r="I960" i="3"/>
  <c r="F904" i="4"/>
  <c r="G903" i="4"/>
  <c r="I906" i="3"/>
  <c r="H907" i="3"/>
  <c r="G150" i="3"/>
  <c r="I149" i="3"/>
  <c r="F257" i="1"/>
  <c r="G256" i="1"/>
  <c r="E39" i="1"/>
  <c r="G38" i="1"/>
  <c r="E359" i="1"/>
  <c r="G358" i="1"/>
  <c r="G851" i="4"/>
  <c r="F853" i="4"/>
  <c r="H39" i="3"/>
  <c r="I38" i="3"/>
  <c r="F852" i="4"/>
  <c r="G850" i="4"/>
  <c r="D260" i="1"/>
  <c r="G904" i="4" l="1"/>
  <c r="F905" i="4"/>
  <c r="H962" i="3"/>
  <c r="I961" i="3"/>
  <c r="I907" i="3"/>
  <c r="H908" i="3"/>
  <c r="G151" i="3"/>
  <c r="I150" i="3"/>
  <c r="F258" i="1"/>
  <c r="G257" i="1"/>
  <c r="I39" i="3"/>
  <c r="H40" i="3"/>
  <c r="G852" i="4"/>
  <c r="F854" i="4"/>
  <c r="E360" i="1"/>
  <c r="G359" i="1"/>
  <c r="D261" i="1"/>
  <c r="F855" i="4"/>
  <c r="G853" i="4"/>
  <c r="E40" i="1"/>
  <c r="G39" i="1"/>
  <c r="H963" i="3" l="1"/>
  <c r="I962" i="3"/>
  <c r="F906" i="4"/>
  <c r="G905" i="4"/>
  <c r="H909" i="3"/>
  <c r="I908" i="3"/>
  <c r="G153" i="3"/>
  <c r="G152" i="3"/>
  <c r="I151" i="3"/>
  <c r="F259" i="1"/>
  <c r="G258" i="1"/>
  <c r="D262" i="1"/>
  <c r="E361" i="1"/>
  <c r="G360" i="1"/>
  <c r="F856" i="4"/>
  <c r="G854" i="4"/>
  <c r="I40" i="3"/>
  <c r="H41" i="3"/>
  <c r="E41" i="1"/>
  <c r="G40" i="1"/>
  <c r="G855" i="4"/>
  <c r="F857" i="4"/>
  <c r="H964" i="3" l="1"/>
  <c r="I963" i="3"/>
  <c r="G906" i="4"/>
  <c r="F907" i="4"/>
  <c r="I909" i="3"/>
  <c r="H910" i="3"/>
  <c r="I152" i="3"/>
  <c r="G154" i="3"/>
  <c r="G155" i="3"/>
  <c r="I153" i="3"/>
  <c r="F260" i="1"/>
  <c r="G259" i="1"/>
  <c r="F859" i="4"/>
  <c r="G857" i="4"/>
  <c r="E42" i="1"/>
  <c r="G41" i="1"/>
  <c r="E362" i="1"/>
  <c r="G361" i="1"/>
  <c r="F858" i="4"/>
  <c r="G856" i="4"/>
  <c r="I41" i="3"/>
  <c r="H42" i="3"/>
  <c r="D263" i="1"/>
  <c r="F908" i="4" l="1"/>
  <c r="G907" i="4"/>
  <c r="H965" i="3"/>
  <c r="I964" i="3"/>
  <c r="H911" i="3"/>
  <c r="I910" i="3"/>
  <c r="I155" i="3"/>
  <c r="G157" i="3"/>
  <c r="G156" i="3"/>
  <c r="I154" i="3"/>
  <c r="F261" i="1"/>
  <c r="G260" i="1"/>
  <c r="D264" i="1"/>
  <c r="E43" i="1"/>
  <c r="G42" i="1"/>
  <c r="E363" i="1"/>
  <c r="G362" i="1"/>
  <c r="H43" i="3"/>
  <c r="I42" i="3"/>
  <c r="F860" i="4"/>
  <c r="G858" i="4"/>
  <c r="G859" i="4"/>
  <c r="F861" i="4"/>
  <c r="I965" i="3" l="1"/>
  <c r="H966" i="3"/>
  <c r="G908" i="4"/>
  <c r="F909" i="4"/>
  <c r="H912" i="3"/>
  <c r="I911" i="3"/>
  <c r="G158" i="3"/>
  <c r="I156" i="3"/>
  <c r="I157" i="3"/>
  <c r="G159" i="3"/>
  <c r="G861" i="4"/>
  <c r="F863" i="4"/>
  <c r="F262" i="1"/>
  <c r="G261" i="1"/>
  <c r="G860" i="4"/>
  <c r="F862" i="4"/>
  <c r="E364" i="1"/>
  <c r="G363" i="1"/>
  <c r="E44" i="1"/>
  <c r="G43" i="1"/>
  <c r="I43" i="3"/>
  <c r="H44" i="3"/>
  <c r="D265" i="1"/>
  <c r="G909" i="4" l="1"/>
  <c r="F910" i="4"/>
  <c r="I966" i="3"/>
  <c r="H967" i="3"/>
  <c r="H913" i="3"/>
  <c r="I912" i="3"/>
  <c r="I159" i="3"/>
  <c r="G161" i="3"/>
  <c r="G160" i="3"/>
  <c r="I158" i="3"/>
  <c r="F263" i="1"/>
  <c r="G262" i="1"/>
  <c r="G863" i="4"/>
  <c r="F865" i="4"/>
  <c r="G862" i="4"/>
  <c r="F864" i="4"/>
  <c r="D266" i="1"/>
  <c r="H45" i="3"/>
  <c r="I44" i="3"/>
  <c r="E45" i="1"/>
  <c r="G44" i="1"/>
  <c r="E365" i="1"/>
  <c r="G364" i="1"/>
  <c r="G910" i="4" l="1"/>
  <c r="F911" i="4"/>
  <c r="H968" i="3"/>
  <c r="I967" i="3"/>
  <c r="H914" i="3"/>
  <c r="I913" i="3"/>
  <c r="I160" i="3"/>
  <c r="G162" i="3"/>
  <c r="I161" i="3"/>
  <c r="G163" i="3"/>
  <c r="G864" i="4"/>
  <c r="F866" i="4"/>
  <c r="F867" i="4"/>
  <c r="G865" i="4"/>
  <c r="F264" i="1"/>
  <c r="G263" i="1"/>
  <c r="E46" i="1"/>
  <c r="G45" i="1"/>
  <c r="E366" i="1"/>
  <c r="G365" i="1"/>
  <c r="H46" i="3"/>
  <c r="I45" i="3"/>
  <c r="D267" i="1"/>
  <c r="G911" i="4" l="1"/>
  <c r="F912" i="4"/>
  <c r="H969" i="3"/>
  <c r="I968" i="3"/>
  <c r="I914" i="3"/>
  <c r="H915" i="3"/>
  <c r="I162" i="3"/>
  <c r="G164" i="3"/>
  <c r="I163" i="3"/>
  <c r="G165" i="3"/>
  <c r="F265" i="1"/>
  <c r="G264" i="1"/>
  <c r="G867" i="4"/>
  <c r="F869" i="4"/>
  <c r="F868" i="4"/>
  <c r="G866" i="4"/>
  <c r="H47" i="3"/>
  <c r="I46" i="3"/>
  <c r="D268" i="1"/>
  <c r="E367" i="1"/>
  <c r="G366" i="1"/>
  <c r="E47" i="1"/>
  <c r="G46" i="1"/>
  <c r="G912" i="4" l="1"/>
  <c r="F913" i="4"/>
  <c r="H970" i="3"/>
  <c r="I969" i="3"/>
  <c r="H916" i="3"/>
  <c r="I915" i="3"/>
  <c r="I164" i="3"/>
  <c r="G166" i="3"/>
  <c r="I165" i="3"/>
  <c r="G167" i="3"/>
  <c r="F871" i="4"/>
  <c r="G869" i="4"/>
  <c r="G868" i="4"/>
  <c r="F870" i="4"/>
  <c r="F266" i="1"/>
  <c r="G265" i="1"/>
  <c r="E368" i="1"/>
  <c r="G367" i="1"/>
  <c r="E48" i="1"/>
  <c r="G47" i="1"/>
  <c r="D269" i="1"/>
  <c r="H48" i="3"/>
  <c r="I47" i="3"/>
  <c r="G913" i="4" l="1"/>
  <c r="F914" i="4"/>
  <c r="H971" i="3"/>
  <c r="I970" i="3"/>
  <c r="I983" i="3"/>
  <c r="H917" i="3"/>
  <c r="I916" i="3"/>
  <c r="I166" i="3"/>
  <c r="G168" i="3"/>
  <c r="G169" i="3"/>
  <c r="I167" i="3"/>
  <c r="G870" i="4"/>
  <c r="F872" i="4"/>
  <c r="F267" i="1"/>
  <c r="G266" i="1"/>
  <c r="G871" i="4"/>
  <c r="F873" i="4"/>
  <c r="D270" i="1"/>
  <c r="I48" i="3"/>
  <c r="H49" i="3"/>
  <c r="E49" i="1"/>
  <c r="G48" i="1"/>
  <c r="E369" i="1"/>
  <c r="G368" i="1"/>
  <c r="H972" i="3" l="1"/>
  <c r="I971" i="3"/>
  <c r="G914" i="4"/>
  <c r="F915" i="4"/>
  <c r="H918" i="3"/>
  <c r="I917" i="3"/>
  <c r="G171" i="3"/>
  <c r="I169" i="3"/>
  <c r="G170" i="3"/>
  <c r="I168" i="3"/>
  <c r="F875" i="4"/>
  <c r="G873" i="4"/>
  <c r="F268" i="1"/>
  <c r="G267" i="1"/>
  <c r="G872" i="4"/>
  <c r="F874" i="4"/>
  <c r="H50" i="3"/>
  <c r="I49" i="3"/>
  <c r="E50" i="1"/>
  <c r="G49" i="1"/>
  <c r="E370" i="1"/>
  <c r="G369" i="1"/>
  <c r="D271" i="1"/>
  <c r="G915" i="4" l="1"/>
  <c r="F916" i="4"/>
  <c r="H973" i="3"/>
  <c r="I972" i="3"/>
  <c r="I918" i="3"/>
  <c r="H919" i="3"/>
  <c r="I170" i="3"/>
  <c r="G172" i="3"/>
  <c r="G875" i="4"/>
  <c r="F877" i="4"/>
  <c r="G173" i="3"/>
  <c r="I171" i="3"/>
  <c r="F876" i="4"/>
  <c r="G874" i="4"/>
  <c r="F269" i="1"/>
  <c r="G268" i="1"/>
  <c r="E51" i="1"/>
  <c r="G50" i="1"/>
  <c r="E371" i="1"/>
  <c r="G370" i="1"/>
  <c r="D272" i="1"/>
  <c r="H51" i="3"/>
  <c r="I50" i="3"/>
  <c r="H974" i="3" l="1"/>
  <c r="I973" i="3"/>
  <c r="G916" i="4"/>
  <c r="F917" i="4"/>
  <c r="I919" i="3"/>
  <c r="H920" i="3"/>
  <c r="G876" i="4"/>
  <c r="F878" i="4"/>
  <c r="G877" i="4"/>
  <c r="F879" i="4"/>
  <c r="G174" i="3"/>
  <c r="I172" i="3"/>
  <c r="I173" i="3"/>
  <c r="G175" i="3"/>
  <c r="F270" i="1"/>
  <c r="G269" i="1"/>
  <c r="D273" i="1"/>
  <c r="I51" i="3"/>
  <c r="H52" i="3"/>
  <c r="E372" i="1"/>
  <c r="G371" i="1"/>
  <c r="E52" i="1"/>
  <c r="G51" i="1"/>
  <c r="G917" i="4" l="1"/>
  <c r="F918" i="4"/>
  <c r="I974" i="3"/>
  <c r="H975" i="3"/>
  <c r="H921" i="3"/>
  <c r="I920" i="3"/>
  <c r="I175" i="3"/>
  <c r="G177" i="3"/>
  <c r="G879" i="4"/>
  <c r="F881" i="4"/>
  <c r="G176" i="3"/>
  <c r="I174" i="3"/>
  <c r="G878" i="4"/>
  <c r="F880" i="4"/>
  <c r="F271" i="1"/>
  <c r="G270" i="1"/>
  <c r="I52" i="3"/>
  <c r="H53" i="3"/>
  <c r="E53" i="1"/>
  <c r="G52" i="1"/>
  <c r="E373" i="1"/>
  <c r="G372" i="1"/>
  <c r="D274" i="1"/>
  <c r="H976" i="3" l="1"/>
  <c r="I975" i="3"/>
  <c r="G918" i="4"/>
  <c r="F919" i="4"/>
  <c r="G880" i="4"/>
  <c r="F882" i="4"/>
  <c r="G881" i="4"/>
  <c r="F883" i="4"/>
  <c r="H922" i="3"/>
  <c r="I921" i="3"/>
  <c r="I176" i="3"/>
  <c r="G178" i="3"/>
  <c r="I177" i="3"/>
  <c r="G179" i="3"/>
  <c r="F272" i="1"/>
  <c r="G271" i="1"/>
  <c r="E374" i="1"/>
  <c r="G373" i="1"/>
  <c r="I53" i="3"/>
  <c r="H54" i="3"/>
  <c r="D275" i="1"/>
  <c r="E54" i="1"/>
  <c r="G53" i="1"/>
  <c r="G919" i="4" l="1"/>
  <c r="F920" i="4"/>
  <c r="H977" i="3"/>
  <c r="I976" i="3"/>
  <c r="G883" i="4"/>
  <c r="F885" i="4"/>
  <c r="G885" i="4" s="1"/>
  <c r="F884" i="4"/>
  <c r="G884" i="4" s="1"/>
  <c r="G882" i="4"/>
  <c r="H923" i="3"/>
  <c r="I922" i="3"/>
  <c r="G181" i="3"/>
  <c r="I179" i="3"/>
  <c r="I178" i="3"/>
  <c r="G180" i="3"/>
  <c r="F273" i="1"/>
  <c r="G272" i="1"/>
  <c r="D276" i="1"/>
  <c r="H55" i="3"/>
  <c r="I54" i="3"/>
  <c r="E55" i="1"/>
  <c r="G54" i="1"/>
  <c r="E375" i="1"/>
  <c r="G374" i="1"/>
  <c r="I977" i="3" l="1"/>
  <c r="H978" i="3"/>
  <c r="G920" i="4"/>
  <c r="F921" i="4"/>
  <c r="H924" i="3"/>
  <c r="I924" i="3" s="1"/>
  <c r="I923" i="3"/>
  <c r="I180" i="3"/>
  <c r="G182" i="3"/>
  <c r="I181" i="3"/>
  <c r="G183" i="3"/>
  <c r="F274" i="1"/>
  <c r="G273" i="1"/>
  <c r="H56" i="3"/>
  <c r="I55" i="3"/>
  <c r="E376" i="1"/>
  <c r="G375" i="1"/>
  <c r="D277" i="1"/>
  <c r="E56" i="1"/>
  <c r="G55" i="1"/>
  <c r="F922" i="4" l="1"/>
  <c r="G921" i="4"/>
  <c r="H979" i="3"/>
  <c r="I978" i="3"/>
  <c r="I183" i="3"/>
  <c r="G185" i="3"/>
  <c r="I182" i="3"/>
  <c r="G184" i="3"/>
  <c r="F275" i="1"/>
  <c r="G274" i="1"/>
  <c r="H57" i="3"/>
  <c r="I56" i="3"/>
  <c r="D278" i="1"/>
  <c r="E377" i="1"/>
  <c r="G376" i="1"/>
  <c r="E57" i="1"/>
  <c r="G56" i="1"/>
  <c r="I979" i="3" l="1"/>
  <c r="H980" i="3"/>
  <c r="F923" i="4"/>
  <c r="G922" i="4"/>
  <c r="G186" i="3"/>
  <c r="I184" i="3"/>
  <c r="G187" i="3"/>
  <c r="I185" i="3"/>
  <c r="F276" i="1"/>
  <c r="G275" i="1"/>
  <c r="I57" i="3"/>
  <c r="H58" i="3"/>
  <c r="E378" i="1"/>
  <c r="G377" i="1"/>
  <c r="D279" i="1"/>
  <c r="E58" i="1"/>
  <c r="G57" i="1"/>
  <c r="I980" i="3" l="1"/>
  <c r="H981" i="3"/>
  <c r="I981" i="3" s="1"/>
  <c r="G923" i="4"/>
  <c r="F924" i="4"/>
  <c r="I187" i="3"/>
  <c r="G189" i="3"/>
  <c r="I186" i="3"/>
  <c r="G188" i="3"/>
  <c r="F277" i="1"/>
  <c r="G276" i="1"/>
  <c r="D280" i="1"/>
  <c r="E379" i="1"/>
  <c r="G378" i="1"/>
  <c r="I58" i="3"/>
  <c r="H59" i="3"/>
  <c r="E59" i="1"/>
  <c r="G58" i="1"/>
  <c r="F925" i="4" l="1"/>
  <c r="G924" i="4"/>
  <c r="I188" i="3"/>
  <c r="G190" i="3"/>
  <c r="G191" i="3"/>
  <c r="I189" i="3"/>
  <c r="F278" i="1"/>
  <c r="G277" i="1"/>
  <c r="E380" i="1"/>
  <c r="G379" i="1"/>
  <c r="H60" i="3"/>
  <c r="I59" i="3"/>
  <c r="E60" i="1"/>
  <c r="G59" i="1"/>
  <c r="D281" i="1"/>
  <c r="G925" i="4" l="1"/>
  <c r="F926" i="4"/>
  <c r="G193" i="3"/>
  <c r="I191" i="3"/>
  <c r="I190" i="3"/>
  <c r="G192" i="3"/>
  <c r="F279" i="1"/>
  <c r="G278" i="1"/>
  <c r="D282" i="1"/>
  <c r="H61" i="3"/>
  <c r="I60" i="3"/>
  <c r="E61" i="1"/>
  <c r="G60" i="1"/>
  <c r="E381" i="1"/>
  <c r="G380" i="1"/>
  <c r="G926" i="4" l="1"/>
  <c r="F927" i="4"/>
  <c r="G194" i="3"/>
  <c r="I192" i="3"/>
  <c r="G195" i="3"/>
  <c r="I193" i="3"/>
  <c r="F280" i="1"/>
  <c r="G279" i="1"/>
  <c r="E382" i="1"/>
  <c r="G381" i="1"/>
  <c r="D283" i="1"/>
  <c r="H62" i="3"/>
  <c r="I61" i="3"/>
  <c r="E62" i="1"/>
  <c r="G61" i="1"/>
  <c r="F928" i="4" l="1"/>
  <c r="G927" i="4"/>
  <c r="I195" i="3"/>
  <c r="G197" i="3"/>
  <c r="G196" i="3"/>
  <c r="I194" i="3"/>
  <c r="F281" i="1"/>
  <c r="G280" i="1"/>
  <c r="D284" i="1"/>
  <c r="E63" i="1"/>
  <c r="G62" i="1"/>
  <c r="H63" i="3"/>
  <c r="I62" i="3"/>
  <c r="E383" i="1"/>
  <c r="G382" i="1"/>
  <c r="F929" i="4" l="1"/>
  <c r="G928" i="4"/>
  <c r="I196" i="3"/>
  <c r="G198" i="3"/>
  <c r="G199" i="3"/>
  <c r="I197" i="3"/>
  <c r="F282" i="1"/>
  <c r="G281" i="1"/>
  <c r="E64" i="1"/>
  <c r="G63" i="1"/>
  <c r="D285" i="1"/>
  <c r="E384" i="1"/>
  <c r="G383" i="1"/>
  <c r="I63" i="3"/>
  <c r="H64" i="3"/>
  <c r="G929" i="4" l="1"/>
  <c r="F930" i="4"/>
  <c r="G201" i="3"/>
  <c r="I199" i="3"/>
  <c r="G200" i="3"/>
  <c r="I198" i="3"/>
  <c r="F283" i="1"/>
  <c r="G282" i="1"/>
  <c r="D286" i="1"/>
  <c r="H65" i="3"/>
  <c r="I64" i="3"/>
  <c r="E385" i="1"/>
  <c r="G384" i="1"/>
  <c r="E65" i="1"/>
  <c r="G64" i="1"/>
  <c r="G930" i="4" l="1"/>
  <c r="F931" i="4"/>
  <c r="G202" i="3"/>
  <c r="I200" i="3"/>
  <c r="I201" i="3"/>
  <c r="G203" i="3"/>
  <c r="F284" i="1"/>
  <c r="G283" i="1"/>
  <c r="D287" i="1"/>
  <c r="I65" i="3"/>
  <c r="H66" i="3"/>
  <c r="E66" i="1"/>
  <c r="G65" i="1"/>
  <c r="E386" i="1"/>
  <c r="G385" i="1"/>
  <c r="G931" i="4" l="1"/>
  <c r="F932" i="4"/>
  <c r="I203" i="3"/>
  <c r="G205" i="3"/>
  <c r="G204" i="3"/>
  <c r="I202" i="3"/>
  <c r="F285" i="1"/>
  <c r="G284" i="1"/>
  <c r="I66" i="3"/>
  <c r="H67" i="3"/>
  <c r="E67" i="1"/>
  <c r="G66" i="1"/>
  <c r="D288" i="1"/>
  <c r="E387" i="1"/>
  <c r="G386" i="1"/>
  <c r="G932" i="4" l="1"/>
  <c r="F933" i="4"/>
  <c r="I204" i="3"/>
  <c r="G206" i="3"/>
  <c r="I205" i="3"/>
  <c r="G207" i="3"/>
  <c r="F286" i="1"/>
  <c r="G285" i="1"/>
  <c r="E68" i="1"/>
  <c r="G67" i="1"/>
  <c r="I67" i="3"/>
  <c r="H68" i="3"/>
  <c r="I68" i="3" s="1"/>
  <c r="H69" i="3"/>
  <c r="D289" i="1"/>
  <c r="E388" i="1"/>
  <c r="G387" i="1"/>
  <c r="G933" i="4" l="1"/>
  <c r="F934" i="4"/>
  <c r="G209" i="3"/>
  <c r="I207" i="3"/>
  <c r="I206" i="3"/>
  <c r="G208" i="3"/>
  <c r="F287" i="1"/>
  <c r="G286" i="1"/>
  <c r="E389" i="1"/>
  <c r="G388" i="1"/>
  <c r="D290" i="1"/>
  <c r="I69" i="3"/>
  <c r="H70" i="3"/>
  <c r="E69" i="1"/>
  <c r="G68" i="1"/>
  <c r="F935" i="4" l="1"/>
  <c r="G934" i="4"/>
  <c r="I208" i="3"/>
  <c r="G210" i="3"/>
  <c r="I209" i="3"/>
  <c r="G211" i="3"/>
  <c r="F288" i="1"/>
  <c r="G287" i="1"/>
  <c r="D291" i="1"/>
  <c r="E390" i="1"/>
  <c r="G389" i="1"/>
  <c r="E70" i="1"/>
  <c r="G69" i="1"/>
  <c r="I70" i="3"/>
  <c r="H71" i="3"/>
  <c r="F936" i="4" l="1"/>
  <c r="G935" i="4"/>
  <c r="G213" i="3"/>
  <c r="I211" i="3"/>
  <c r="G212" i="3"/>
  <c r="I210" i="3"/>
  <c r="F289" i="1"/>
  <c r="G288" i="1"/>
  <c r="E71" i="1"/>
  <c r="G70" i="1"/>
  <c r="E391" i="1"/>
  <c r="G390" i="1"/>
  <c r="I71" i="3"/>
  <c r="H72" i="3"/>
  <c r="D292" i="1"/>
  <c r="G936" i="4" l="1"/>
  <c r="F937" i="4"/>
  <c r="G214" i="3"/>
  <c r="I212" i="3"/>
  <c r="G215" i="3"/>
  <c r="I213" i="3"/>
  <c r="F290" i="1"/>
  <c r="G289" i="1"/>
  <c r="E392" i="1"/>
  <c r="G391" i="1"/>
  <c r="D293" i="1"/>
  <c r="H73" i="3"/>
  <c r="I72" i="3"/>
  <c r="E72" i="1"/>
  <c r="G71" i="1"/>
  <c r="G937" i="4" l="1"/>
  <c r="F938" i="4"/>
  <c r="I215" i="3"/>
  <c r="G217" i="3"/>
  <c r="G216" i="3"/>
  <c r="I214" i="3"/>
  <c r="F291" i="1"/>
  <c r="G290" i="1"/>
  <c r="D294" i="1"/>
  <c r="E393" i="1"/>
  <c r="G392" i="1"/>
  <c r="E73" i="1"/>
  <c r="G72" i="1"/>
  <c r="I73" i="3"/>
  <c r="H74" i="3"/>
  <c r="F939" i="4" l="1"/>
  <c r="G938" i="4"/>
  <c r="I216" i="3"/>
  <c r="G218" i="3"/>
  <c r="I217" i="3"/>
  <c r="G219" i="3"/>
  <c r="F292" i="1"/>
  <c r="G291" i="1"/>
  <c r="E394" i="1"/>
  <c r="G393" i="1"/>
  <c r="H75" i="3"/>
  <c r="I74" i="3"/>
  <c r="E74" i="1"/>
  <c r="G73" i="1"/>
  <c r="D295" i="1"/>
  <c r="G939" i="4" l="1"/>
  <c r="F940" i="4"/>
  <c r="I219" i="3"/>
  <c r="G221" i="3"/>
  <c r="G220" i="3"/>
  <c r="I218" i="3"/>
  <c r="F293" i="1"/>
  <c r="G292" i="1"/>
  <c r="D296" i="1"/>
  <c r="E395" i="1"/>
  <c r="G394" i="1"/>
  <c r="I75" i="3"/>
  <c r="H76" i="3"/>
  <c r="E75" i="1"/>
  <c r="G74" i="1"/>
  <c r="G940" i="4" l="1"/>
  <c r="F941" i="4"/>
  <c r="G222" i="3"/>
  <c r="I220" i="3"/>
  <c r="G223" i="3"/>
  <c r="I221" i="3"/>
  <c r="F294" i="1"/>
  <c r="G293" i="1"/>
  <c r="E396" i="1"/>
  <c r="G395" i="1"/>
  <c r="I76" i="3"/>
  <c r="H77" i="3"/>
  <c r="E76" i="1"/>
  <c r="G75" i="1"/>
  <c r="D297" i="1"/>
  <c r="G941" i="4" l="1"/>
  <c r="F942" i="4"/>
  <c r="G225" i="3"/>
  <c r="I223" i="3"/>
  <c r="G224" i="3"/>
  <c r="I222" i="3"/>
  <c r="F295" i="1"/>
  <c r="G294" i="1"/>
  <c r="I77" i="3"/>
  <c r="H78" i="3"/>
  <c r="D298" i="1"/>
  <c r="E397" i="1"/>
  <c r="G396" i="1"/>
  <c r="E77" i="1"/>
  <c r="G76" i="1"/>
  <c r="F943" i="4" l="1"/>
  <c r="G942" i="4"/>
  <c r="G226" i="3"/>
  <c r="I224" i="3"/>
  <c r="I225" i="3"/>
  <c r="G227" i="3"/>
  <c r="F296" i="1"/>
  <c r="G295" i="1"/>
  <c r="E398" i="1"/>
  <c r="G397" i="1"/>
  <c r="D299" i="1"/>
  <c r="I78" i="3"/>
  <c r="H79" i="3"/>
  <c r="E78" i="1"/>
  <c r="G77" i="1"/>
  <c r="G943" i="4" l="1"/>
  <c r="F944" i="4"/>
  <c r="G229" i="3"/>
  <c r="I227" i="3"/>
  <c r="I226" i="3"/>
  <c r="G228" i="3"/>
  <c r="F297" i="1"/>
  <c r="G296" i="1"/>
  <c r="E79" i="1"/>
  <c r="G78" i="1"/>
  <c r="I79" i="3"/>
  <c r="H80" i="3"/>
  <c r="D300" i="1"/>
  <c r="E399" i="1"/>
  <c r="G398" i="1"/>
  <c r="G944" i="4" l="1"/>
  <c r="F945" i="4"/>
  <c r="I228" i="3"/>
  <c r="G230" i="3"/>
  <c r="I229" i="3"/>
  <c r="G231" i="3"/>
  <c r="F298" i="1"/>
  <c r="G297" i="1"/>
  <c r="D301" i="1"/>
  <c r="E80" i="1"/>
  <c r="G79" i="1"/>
  <c r="H81" i="3"/>
  <c r="I80" i="3"/>
  <c r="E400" i="1"/>
  <c r="G399" i="1"/>
  <c r="G945" i="4" l="1"/>
  <c r="F946" i="4"/>
  <c r="G233" i="3"/>
  <c r="I231" i="3"/>
  <c r="I230" i="3"/>
  <c r="G232" i="3"/>
  <c r="F299" i="1"/>
  <c r="G298" i="1"/>
  <c r="E401" i="1"/>
  <c r="G400" i="1"/>
  <c r="E81" i="1"/>
  <c r="G80" i="1"/>
  <c r="I81" i="3"/>
  <c r="H82" i="3"/>
  <c r="D302" i="1"/>
  <c r="F947" i="4" l="1"/>
  <c r="G946" i="4"/>
  <c r="G234" i="3"/>
  <c r="I232" i="3"/>
  <c r="G235" i="3"/>
  <c r="I233" i="3"/>
  <c r="F300" i="1"/>
  <c r="G299" i="1"/>
  <c r="D303" i="1"/>
  <c r="H83" i="3"/>
  <c r="I82" i="3"/>
  <c r="E402" i="1"/>
  <c r="G401" i="1"/>
  <c r="E82" i="1"/>
  <c r="G81" i="1"/>
  <c r="F948" i="4" l="1"/>
  <c r="G947" i="4"/>
  <c r="I235" i="3"/>
  <c r="G237" i="3"/>
  <c r="I234" i="3"/>
  <c r="G236" i="3"/>
  <c r="F301" i="1"/>
  <c r="G300" i="1"/>
  <c r="E403" i="1"/>
  <c r="G402" i="1"/>
  <c r="D304" i="1"/>
  <c r="H84" i="3"/>
  <c r="I83" i="3"/>
  <c r="E83" i="1"/>
  <c r="G82" i="1"/>
  <c r="F949" i="4" l="1"/>
  <c r="G948" i="4"/>
  <c r="I236" i="3"/>
  <c r="G238" i="3"/>
  <c r="I237" i="3"/>
  <c r="G239" i="3"/>
  <c r="F302" i="1"/>
  <c r="G301" i="1"/>
  <c r="D305" i="1"/>
  <c r="E84" i="1"/>
  <c r="G83" i="1"/>
  <c r="H85" i="3"/>
  <c r="I84" i="3"/>
  <c r="E404" i="1"/>
  <c r="G403" i="1"/>
  <c r="F950" i="4" l="1"/>
  <c r="G949" i="4"/>
  <c r="G242" i="3"/>
  <c r="I239" i="3"/>
  <c r="G241" i="3"/>
  <c r="I238" i="3"/>
  <c r="G240" i="3"/>
  <c r="F303" i="1"/>
  <c r="G302" i="1"/>
  <c r="E405" i="1"/>
  <c r="G404" i="1"/>
  <c r="D306" i="1"/>
  <c r="I85" i="3"/>
  <c r="H86" i="3"/>
  <c r="E85" i="1"/>
  <c r="G84" i="1"/>
  <c r="G950" i="4" l="1"/>
  <c r="F951" i="4"/>
  <c r="G244" i="3"/>
  <c r="I241" i="3"/>
  <c r="G243" i="3"/>
  <c r="I240" i="3"/>
  <c r="I242" i="3"/>
  <c r="G245" i="3"/>
  <c r="F304" i="1"/>
  <c r="G303" i="1"/>
  <c r="E86" i="1"/>
  <c r="G85" i="1"/>
  <c r="D307" i="1"/>
  <c r="E406" i="1"/>
  <c r="G405" i="1"/>
  <c r="H87" i="3"/>
  <c r="I86" i="3"/>
  <c r="F952" i="4" l="1"/>
  <c r="G951" i="4"/>
  <c r="G248" i="3"/>
  <c r="I245" i="3"/>
  <c r="I243" i="3"/>
  <c r="G246" i="3"/>
  <c r="I244" i="3"/>
  <c r="G247" i="3"/>
  <c r="F305" i="1"/>
  <c r="G304" i="1"/>
  <c r="D308" i="1"/>
  <c r="E87" i="1"/>
  <c r="G86" i="1"/>
  <c r="E407" i="1"/>
  <c r="G406" i="1"/>
  <c r="I87" i="3"/>
  <c r="H88" i="3"/>
  <c r="F953" i="4" l="1"/>
  <c r="G952" i="4"/>
  <c r="I246" i="3"/>
  <c r="G249" i="3"/>
  <c r="G250" i="3"/>
  <c r="I247" i="3"/>
  <c r="I248" i="3"/>
  <c r="G251" i="3"/>
  <c r="F306" i="1"/>
  <c r="G305" i="1"/>
  <c r="E88" i="1"/>
  <c r="G87" i="1"/>
  <c r="I88" i="3"/>
  <c r="H89" i="3"/>
  <c r="E408" i="1"/>
  <c r="G407" i="1"/>
  <c r="D309" i="1"/>
  <c r="G953" i="4" l="1"/>
  <c r="F954" i="4"/>
  <c r="G254" i="3"/>
  <c r="I251" i="3"/>
  <c r="I249" i="3"/>
  <c r="G252" i="3"/>
  <c r="G253" i="3"/>
  <c r="I250" i="3"/>
  <c r="F307" i="1"/>
  <c r="G306" i="1"/>
  <c r="H90" i="3"/>
  <c r="I89" i="3"/>
  <c r="D310" i="1"/>
  <c r="E89" i="1"/>
  <c r="G88" i="1"/>
  <c r="E409" i="1"/>
  <c r="G408" i="1"/>
  <c r="G954" i="4" l="1"/>
  <c r="F955" i="4"/>
  <c r="G256" i="3"/>
  <c r="I253" i="3"/>
  <c r="G255" i="3"/>
  <c r="I252" i="3"/>
  <c r="G257" i="3"/>
  <c r="I254" i="3"/>
  <c r="F308" i="1"/>
  <c r="G307" i="1"/>
  <c r="E410" i="1"/>
  <c r="G409" i="1"/>
  <c r="D311" i="1"/>
  <c r="E90" i="1"/>
  <c r="G89" i="1"/>
  <c r="H91" i="3"/>
  <c r="I90" i="3"/>
  <c r="G955" i="4" l="1"/>
  <c r="F956" i="4"/>
  <c r="G258" i="3"/>
  <c r="I255" i="3"/>
  <c r="I257" i="3"/>
  <c r="G260" i="3"/>
  <c r="I256" i="3"/>
  <c r="G259" i="3"/>
  <c r="F309" i="1"/>
  <c r="G308" i="1"/>
  <c r="E91" i="1"/>
  <c r="G90" i="1"/>
  <c r="D312" i="1"/>
  <c r="H92" i="3"/>
  <c r="I91" i="3"/>
  <c r="E411" i="1"/>
  <c r="G410" i="1"/>
  <c r="F957" i="4" l="1"/>
  <c r="G956" i="4"/>
  <c r="G263" i="3"/>
  <c r="I260" i="3"/>
  <c r="G262" i="3"/>
  <c r="I259" i="3"/>
  <c r="G261" i="3"/>
  <c r="I258" i="3"/>
  <c r="F310" i="1"/>
  <c r="G309" i="1"/>
  <c r="H93" i="3"/>
  <c r="I92" i="3"/>
  <c r="D313" i="1"/>
  <c r="E412" i="1"/>
  <c r="G411" i="1"/>
  <c r="E92" i="1"/>
  <c r="G91" i="1"/>
  <c r="F958" i="4" l="1"/>
  <c r="G957" i="4"/>
  <c r="I261" i="3"/>
  <c r="G264" i="3"/>
  <c r="I262" i="3"/>
  <c r="G265" i="3"/>
  <c r="G266" i="3"/>
  <c r="I263" i="3"/>
  <c r="F311" i="1"/>
  <c r="G310" i="1"/>
  <c r="D314" i="1"/>
  <c r="E413" i="1"/>
  <c r="G412" i="1"/>
  <c r="E93" i="1"/>
  <c r="G92" i="1"/>
  <c r="I93" i="3"/>
  <c r="H94" i="3"/>
  <c r="G958" i="4" l="1"/>
  <c r="F959" i="4"/>
  <c r="I266" i="3"/>
  <c r="G269" i="3"/>
  <c r="I269" i="3" s="1"/>
  <c r="I265" i="3"/>
  <c r="G268" i="3"/>
  <c r="I264" i="3"/>
  <c r="G267" i="3"/>
  <c r="F312" i="1"/>
  <c r="G311" i="1"/>
  <c r="E414" i="1"/>
  <c r="G413" i="1"/>
  <c r="H95" i="3"/>
  <c r="I94" i="3"/>
  <c r="E94" i="1"/>
  <c r="G93" i="1"/>
  <c r="D315" i="1"/>
  <c r="F960" i="4" l="1"/>
  <c r="G959" i="4"/>
  <c r="G270" i="3"/>
  <c r="I270" i="3" s="1"/>
  <c r="I267" i="3"/>
  <c r="I268" i="3"/>
  <c r="G271" i="3"/>
  <c r="F313" i="1"/>
  <c r="G312" i="1"/>
  <c r="E95" i="1"/>
  <c r="G94" i="1"/>
  <c r="H96" i="3"/>
  <c r="I95" i="3"/>
  <c r="D316" i="1"/>
  <c r="E415" i="1"/>
  <c r="G414" i="1"/>
  <c r="G960" i="4" l="1"/>
  <c r="F961" i="4"/>
  <c r="I271" i="3"/>
  <c r="G272" i="3"/>
  <c r="F314" i="1"/>
  <c r="G313" i="1"/>
  <c r="D317" i="1"/>
  <c r="I96" i="3"/>
  <c r="H97" i="3"/>
  <c r="E416" i="1"/>
  <c r="G415" i="1"/>
  <c r="E96" i="1"/>
  <c r="G95" i="1"/>
  <c r="G961" i="4" l="1"/>
  <c r="F962" i="4"/>
  <c r="G273" i="3"/>
  <c r="I272" i="3"/>
  <c r="F315" i="1"/>
  <c r="G314" i="1"/>
  <c r="E417" i="1"/>
  <c r="G416" i="1"/>
  <c r="I97" i="3"/>
  <c r="H98" i="3"/>
  <c r="E97" i="1"/>
  <c r="G96" i="1"/>
  <c r="D318" i="1"/>
  <c r="G962" i="4" l="1"/>
  <c r="F963" i="4"/>
  <c r="I273" i="3"/>
  <c r="G274" i="3"/>
  <c r="F316" i="1"/>
  <c r="G315" i="1"/>
  <c r="E98" i="1"/>
  <c r="G97" i="1"/>
  <c r="I98" i="3"/>
  <c r="H99" i="3"/>
  <c r="D319" i="1"/>
  <c r="E418" i="1"/>
  <c r="G417" i="1"/>
  <c r="F964" i="4" l="1"/>
  <c r="G963" i="4"/>
  <c r="G275" i="3"/>
  <c r="I274" i="3"/>
  <c r="F317" i="1"/>
  <c r="G316" i="1"/>
  <c r="H100" i="3"/>
  <c r="I99" i="3"/>
  <c r="E99" i="1"/>
  <c r="G98" i="1"/>
  <c r="D320" i="1"/>
  <c r="E419" i="1"/>
  <c r="G418" i="1"/>
  <c r="F965" i="4" l="1"/>
  <c r="G964" i="4"/>
  <c r="I275" i="3"/>
  <c r="G276" i="3"/>
  <c r="F318" i="1"/>
  <c r="G317" i="1"/>
  <c r="D321" i="1"/>
  <c r="E100" i="1"/>
  <c r="G99" i="1"/>
  <c r="E420" i="1"/>
  <c r="G419" i="1"/>
  <c r="I100" i="3"/>
  <c r="H101" i="3"/>
  <c r="F966" i="4" l="1"/>
  <c r="G965" i="4"/>
  <c r="G277" i="3"/>
  <c r="I276" i="3"/>
  <c r="F319" i="1"/>
  <c r="G318" i="1"/>
  <c r="E421" i="1"/>
  <c r="G420" i="1"/>
  <c r="D322" i="1"/>
  <c r="I101" i="3"/>
  <c r="H102" i="3"/>
  <c r="E101" i="1"/>
  <c r="G100" i="1"/>
  <c r="F967" i="4" l="1"/>
  <c r="G966" i="4"/>
  <c r="I277" i="3"/>
  <c r="G278" i="3"/>
  <c r="F320" i="1"/>
  <c r="G319" i="1"/>
  <c r="I102" i="3"/>
  <c r="H103" i="3"/>
  <c r="D323" i="1"/>
  <c r="E102" i="1"/>
  <c r="G101" i="1"/>
  <c r="E422" i="1"/>
  <c r="G421" i="1"/>
  <c r="F968" i="4" l="1"/>
  <c r="G967" i="4"/>
  <c r="I278" i="3"/>
  <c r="G279" i="3"/>
  <c r="F321" i="1"/>
  <c r="G320" i="1"/>
  <c r="E103" i="1"/>
  <c r="G102" i="1"/>
  <c r="D324" i="1"/>
  <c r="I103" i="3"/>
  <c r="H104" i="3"/>
  <c r="E423" i="1"/>
  <c r="G422" i="1"/>
  <c r="G968" i="4" l="1"/>
  <c r="F969" i="4"/>
  <c r="I279" i="3"/>
  <c r="G280" i="3"/>
  <c r="F322" i="1"/>
  <c r="G321" i="1"/>
  <c r="D325" i="1"/>
  <c r="E104" i="1"/>
  <c r="G103" i="1"/>
  <c r="I104" i="3"/>
  <c r="H105" i="3"/>
  <c r="E424" i="1"/>
  <c r="G423" i="1"/>
  <c r="G969" i="4" l="1"/>
  <c r="F970" i="4"/>
  <c r="G281" i="3"/>
  <c r="I280" i="3"/>
  <c r="F323" i="1"/>
  <c r="G322" i="1"/>
  <c r="E105" i="1"/>
  <c r="G104" i="1"/>
  <c r="H106" i="3"/>
  <c r="I105" i="3"/>
  <c r="E425" i="1"/>
  <c r="G424" i="1"/>
  <c r="D326" i="1"/>
  <c r="F971" i="4" l="1"/>
  <c r="G970" i="4"/>
  <c r="I281" i="3"/>
  <c r="G282" i="3"/>
  <c r="F324" i="1"/>
  <c r="G323" i="1"/>
  <c r="E426" i="1"/>
  <c r="G425" i="1"/>
  <c r="H107" i="3"/>
  <c r="I106" i="3"/>
  <c r="D327" i="1"/>
  <c r="E106" i="1"/>
  <c r="G105" i="1"/>
  <c r="F972" i="4" l="1"/>
  <c r="G971" i="4"/>
  <c r="I282" i="3"/>
  <c r="G283" i="3"/>
  <c r="F325" i="1"/>
  <c r="G324" i="1"/>
  <c r="I107" i="3"/>
  <c r="H108" i="3"/>
  <c r="D328" i="1"/>
  <c r="E107" i="1"/>
  <c r="G106" i="1"/>
  <c r="E427" i="1"/>
  <c r="G426" i="1"/>
  <c r="F973" i="4" l="1"/>
  <c r="G972" i="4"/>
  <c r="I283" i="3"/>
  <c r="G284" i="3"/>
  <c r="F326" i="1"/>
  <c r="G325" i="1"/>
  <c r="E108" i="1"/>
  <c r="G107" i="1"/>
  <c r="D329" i="1"/>
  <c r="I108" i="3"/>
  <c r="H109" i="3"/>
  <c r="E428" i="1"/>
  <c r="G427" i="1"/>
  <c r="F974" i="4" l="1"/>
  <c r="G973" i="4"/>
  <c r="G285" i="3"/>
  <c r="I284" i="3"/>
  <c r="F327" i="1"/>
  <c r="G326" i="1"/>
  <c r="E429" i="1"/>
  <c r="G428" i="1"/>
  <c r="I109" i="3"/>
  <c r="H110" i="3"/>
  <c r="D330" i="1"/>
  <c r="E109" i="1"/>
  <c r="G108" i="1"/>
  <c r="G974" i="4" l="1"/>
  <c r="F975" i="4"/>
  <c r="I285" i="3"/>
  <c r="G286" i="3"/>
  <c r="F328" i="1"/>
  <c r="G327" i="1"/>
  <c r="I110" i="3"/>
  <c r="H111" i="3"/>
  <c r="D331" i="1"/>
  <c r="E110" i="1"/>
  <c r="G109" i="1"/>
  <c r="E430" i="1"/>
  <c r="G429" i="1"/>
  <c r="F976" i="4" l="1"/>
  <c r="G975" i="4"/>
  <c r="I286" i="3"/>
  <c r="G287" i="3"/>
  <c r="F329" i="1"/>
  <c r="G328" i="1"/>
  <c r="E111" i="1"/>
  <c r="G110" i="1"/>
  <c r="I111" i="3"/>
  <c r="H112" i="3"/>
  <c r="D332" i="1"/>
  <c r="E431" i="1"/>
  <c r="G430" i="1"/>
  <c r="F977" i="4" l="1"/>
  <c r="G976" i="4"/>
  <c r="G288" i="3"/>
  <c r="I287" i="3"/>
  <c r="F330" i="1"/>
  <c r="G329" i="1"/>
  <c r="E112" i="1"/>
  <c r="G111" i="1"/>
  <c r="D333" i="1"/>
  <c r="I112" i="3"/>
  <c r="H113" i="3"/>
  <c r="E432" i="1"/>
  <c r="G431" i="1"/>
  <c r="F978" i="4" l="1"/>
  <c r="G977" i="4"/>
  <c r="I288" i="3"/>
  <c r="G289" i="3"/>
  <c r="F331" i="1"/>
  <c r="G330" i="1"/>
  <c r="D334" i="1"/>
  <c r="E433" i="1"/>
  <c r="G432" i="1"/>
  <c r="I113" i="3"/>
  <c r="H114" i="3"/>
  <c r="E113" i="1"/>
  <c r="G112" i="1"/>
  <c r="F979" i="4" l="1"/>
  <c r="G978" i="4"/>
  <c r="G290" i="3"/>
  <c r="I289" i="3"/>
  <c r="F332" i="1"/>
  <c r="G331" i="1"/>
  <c r="E434" i="1"/>
  <c r="G433" i="1"/>
  <c r="I114" i="3"/>
  <c r="H115" i="3"/>
  <c r="E114" i="1"/>
  <c r="G113" i="1"/>
  <c r="D335" i="1"/>
  <c r="G979" i="4" l="1"/>
  <c r="F980" i="4"/>
  <c r="I290" i="3"/>
  <c r="G291" i="3"/>
  <c r="F333" i="1"/>
  <c r="G332" i="1"/>
  <c r="E115" i="1"/>
  <c r="G114" i="1"/>
  <c r="I115" i="3"/>
  <c r="H116" i="3"/>
  <c r="G434" i="1"/>
  <c r="E435" i="1"/>
  <c r="D336" i="1"/>
  <c r="F981" i="4" l="1"/>
  <c r="G980" i="4"/>
  <c r="G292" i="3"/>
  <c r="I291" i="3"/>
  <c r="F334" i="1"/>
  <c r="G333" i="1"/>
  <c r="D337" i="1"/>
  <c r="E436" i="1"/>
  <c r="G435" i="1"/>
  <c r="I116" i="3"/>
  <c r="H117" i="3"/>
  <c r="E116" i="1"/>
  <c r="G115" i="1"/>
  <c r="G981" i="4" l="1"/>
  <c r="F982" i="4"/>
  <c r="I292" i="3"/>
  <c r="G293" i="3"/>
  <c r="F335" i="1"/>
  <c r="G334" i="1"/>
  <c r="H118" i="3"/>
  <c r="I117" i="3"/>
  <c r="G436" i="1"/>
  <c r="E437" i="1"/>
  <c r="E117" i="1"/>
  <c r="G116" i="1"/>
  <c r="F983" i="4" l="1"/>
  <c r="G982" i="4"/>
  <c r="G294" i="3"/>
  <c r="I293" i="3"/>
  <c r="F336" i="1"/>
  <c r="G335" i="1"/>
  <c r="E118" i="1"/>
  <c r="G117" i="1"/>
  <c r="E438" i="1"/>
  <c r="G437" i="1"/>
  <c r="H119" i="3"/>
  <c r="I118" i="3"/>
  <c r="G983" i="4" l="1"/>
  <c r="F984" i="4"/>
  <c r="G295" i="3"/>
  <c r="I294" i="3"/>
  <c r="F337" i="1"/>
  <c r="G337" i="1" s="1"/>
  <c r="G336" i="1"/>
  <c r="E439" i="1"/>
  <c r="G438" i="1"/>
  <c r="E119" i="1"/>
  <c r="G118" i="1"/>
  <c r="I119" i="3"/>
  <c r="H120" i="3"/>
  <c r="G984" i="4" l="1"/>
  <c r="F985" i="4"/>
  <c r="I295" i="3"/>
  <c r="G296" i="3"/>
  <c r="I120" i="3"/>
  <c r="H121" i="3"/>
  <c r="E120" i="1"/>
  <c r="G119" i="1"/>
  <c r="E440" i="1"/>
  <c r="G439" i="1"/>
  <c r="G985" i="4" l="1"/>
  <c r="F986" i="4"/>
  <c r="I296" i="3"/>
  <c r="G297" i="3"/>
  <c r="E121" i="1"/>
  <c r="G121" i="1" s="1"/>
  <c r="G120" i="1"/>
  <c r="H122" i="3"/>
  <c r="I121" i="3"/>
  <c r="E441" i="1"/>
  <c r="G440" i="1"/>
  <c r="G986" i="4" l="1"/>
  <c r="F987" i="4"/>
  <c r="G298" i="3"/>
  <c r="I297" i="3"/>
  <c r="H123" i="3"/>
  <c r="I122" i="3"/>
  <c r="E442" i="1"/>
  <c r="G441" i="1"/>
  <c r="G987" i="4" l="1"/>
  <c r="F988" i="4"/>
  <c r="I298" i="3"/>
  <c r="G299" i="3"/>
  <c r="E443" i="1"/>
  <c r="G442" i="1"/>
  <c r="I123" i="3"/>
  <c r="H124" i="3"/>
  <c r="I124" i="3" s="1"/>
  <c r="F989" i="4" l="1"/>
  <c r="G988" i="4"/>
  <c r="I299" i="3"/>
  <c r="G300" i="3"/>
  <c r="E444" i="1"/>
  <c r="G443" i="1"/>
  <c r="G989" i="4" l="1"/>
  <c r="F990" i="4"/>
  <c r="G301" i="3"/>
  <c r="I300" i="3"/>
  <c r="E445" i="1"/>
  <c r="G444" i="1"/>
  <c r="G990" i="4" l="1"/>
  <c r="F991" i="4"/>
  <c r="G302" i="3"/>
  <c r="I301" i="3"/>
  <c r="E446" i="1"/>
  <c r="G445" i="1"/>
  <c r="G993" i="4" l="1"/>
  <c r="G991" i="4"/>
  <c r="G303" i="3"/>
  <c r="I302" i="3"/>
  <c r="E447" i="1"/>
  <c r="G446" i="1"/>
  <c r="G304" i="3" l="1"/>
  <c r="I303" i="3"/>
  <c r="E448" i="1"/>
  <c r="G447" i="1"/>
  <c r="I304" i="3" l="1"/>
  <c r="G305" i="3"/>
  <c r="E449" i="1"/>
  <c r="G448" i="1"/>
  <c r="I305" i="3" l="1"/>
  <c r="G306" i="3"/>
  <c r="E450" i="1"/>
  <c r="G449" i="1"/>
  <c r="G307" i="3" l="1"/>
  <c r="I306" i="3"/>
  <c r="E451" i="1"/>
  <c r="G450" i="1"/>
  <c r="I307" i="3" l="1"/>
  <c r="G308" i="3"/>
  <c r="E452" i="1"/>
  <c r="G451" i="1"/>
  <c r="G309" i="3" l="1"/>
  <c r="I308" i="3"/>
  <c r="E453" i="1"/>
  <c r="G452" i="1"/>
  <c r="G310" i="3" l="1"/>
  <c r="I309" i="3"/>
  <c r="E454" i="1"/>
  <c r="G453" i="1"/>
  <c r="I310" i="3" l="1"/>
  <c r="G311" i="3"/>
  <c r="E455" i="1"/>
  <c r="G454" i="1"/>
  <c r="I311" i="3" l="1"/>
  <c r="G312" i="3"/>
  <c r="E456" i="1"/>
  <c r="G455" i="1"/>
  <c r="I312" i="3" l="1"/>
  <c r="G313" i="3"/>
  <c r="E457" i="1"/>
  <c r="G456" i="1"/>
  <c r="I313" i="3" l="1"/>
  <c r="G314" i="3"/>
  <c r="E458" i="1"/>
  <c r="G457" i="1"/>
  <c r="I314" i="3" l="1"/>
  <c r="G315" i="3"/>
  <c r="E459" i="1"/>
  <c r="G458" i="1"/>
  <c r="I315" i="3" l="1"/>
  <c r="G316" i="3"/>
  <c r="E460" i="1"/>
  <c r="G459" i="1"/>
  <c r="G317" i="3" l="1"/>
  <c r="I316" i="3"/>
  <c r="E461" i="1"/>
  <c r="G460" i="1"/>
  <c r="I317" i="3" l="1"/>
  <c r="G318" i="3"/>
  <c r="E462" i="1"/>
  <c r="G461" i="1"/>
  <c r="G319" i="3" l="1"/>
  <c r="I318" i="3"/>
  <c r="E463" i="1"/>
  <c r="G462" i="1"/>
  <c r="G320" i="3" l="1"/>
  <c r="I319" i="3"/>
  <c r="E464" i="1"/>
  <c r="G463" i="1"/>
  <c r="I320" i="3" l="1"/>
  <c r="G321" i="3"/>
  <c r="E465" i="1"/>
  <c r="G464" i="1"/>
  <c r="G322" i="3" l="1"/>
  <c r="I321" i="3"/>
  <c r="E466" i="1"/>
  <c r="G465" i="1"/>
  <c r="G323" i="3" l="1"/>
  <c r="I322" i="3"/>
  <c r="E467" i="1"/>
  <c r="G466" i="1"/>
  <c r="I323" i="3" l="1"/>
  <c r="G324" i="3"/>
  <c r="E468" i="1"/>
  <c r="G467" i="1"/>
  <c r="I324" i="3" l="1"/>
  <c r="G325" i="3"/>
  <c r="E469" i="1"/>
  <c r="G468" i="1"/>
  <c r="I325" i="3" l="1"/>
  <c r="G326" i="3"/>
  <c r="E470" i="1"/>
  <c r="G469" i="1"/>
  <c r="I326" i="3" l="1"/>
  <c r="G327" i="3"/>
  <c r="E471" i="1"/>
  <c r="G470" i="1"/>
  <c r="G328" i="3" l="1"/>
  <c r="I327" i="3"/>
  <c r="E472" i="1"/>
  <c r="G471" i="1"/>
  <c r="I328" i="3" l="1"/>
  <c r="G329" i="3"/>
  <c r="E473" i="1"/>
  <c r="G472" i="1"/>
  <c r="G330" i="3" l="1"/>
  <c r="I329" i="3"/>
  <c r="E474" i="1"/>
  <c r="G473" i="1"/>
  <c r="G331" i="3" l="1"/>
  <c r="I330" i="3"/>
  <c r="E475" i="1"/>
  <c r="G474" i="1"/>
  <c r="I331" i="3" l="1"/>
  <c r="G332" i="3"/>
  <c r="E476" i="1"/>
  <c r="G475" i="1"/>
  <c r="I332" i="3" l="1"/>
  <c r="G333" i="3"/>
  <c r="E477" i="1"/>
  <c r="G476" i="1"/>
  <c r="I333" i="3" l="1"/>
  <c r="G334" i="3"/>
  <c r="E478" i="1"/>
  <c r="G477" i="1"/>
  <c r="I334" i="3" l="1"/>
  <c r="G335" i="3"/>
  <c r="E479" i="1"/>
  <c r="G478" i="1"/>
  <c r="G336" i="3" l="1"/>
  <c r="I335" i="3"/>
  <c r="E480" i="1"/>
  <c r="G479" i="1"/>
  <c r="I336" i="3" l="1"/>
  <c r="G337" i="3"/>
  <c r="E481" i="1"/>
  <c r="G480" i="1"/>
  <c r="G338" i="3" l="1"/>
  <c r="I337" i="3"/>
  <c r="E482" i="1"/>
  <c r="G481" i="1"/>
  <c r="I338" i="3" l="1"/>
  <c r="G339" i="3"/>
  <c r="E483" i="1"/>
  <c r="G482" i="1"/>
  <c r="G340" i="3" l="1"/>
  <c r="I339" i="3"/>
  <c r="E484" i="1"/>
  <c r="G483" i="1"/>
  <c r="G341" i="3" l="1"/>
  <c r="I340" i="3"/>
  <c r="E485" i="1"/>
  <c r="G484" i="1"/>
  <c r="I341" i="3" l="1"/>
  <c r="G342" i="3"/>
  <c r="E486" i="1"/>
  <c r="G485" i="1"/>
  <c r="G343" i="3" l="1"/>
  <c r="I342" i="3"/>
  <c r="E487" i="1"/>
  <c r="G486" i="1"/>
  <c r="I343" i="3" l="1"/>
  <c r="G344" i="3"/>
  <c r="E488" i="1"/>
  <c r="G487" i="1"/>
  <c r="G345" i="3" l="1"/>
  <c r="I344" i="3"/>
  <c r="E489" i="1"/>
  <c r="G488" i="1"/>
  <c r="G346" i="3" l="1"/>
  <c r="I345" i="3"/>
  <c r="E490" i="1"/>
  <c r="G489" i="1"/>
  <c r="G347" i="3" l="1"/>
  <c r="I346" i="3"/>
  <c r="E491" i="1"/>
  <c r="G490" i="1"/>
  <c r="G348" i="3" l="1"/>
  <c r="I347" i="3"/>
  <c r="E492" i="1"/>
  <c r="G491" i="1"/>
  <c r="G349" i="3" l="1"/>
  <c r="I348" i="3"/>
  <c r="E493" i="1"/>
  <c r="G492" i="1"/>
  <c r="I349" i="3" l="1"/>
  <c r="G350" i="3"/>
  <c r="E494" i="1"/>
  <c r="G493" i="1"/>
  <c r="I350" i="3" l="1"/>
  <c r="G351" i="3"/>
  <c r="E495" i="1"/>
  <c r="G494" i="1"/>
  <c r="I351" i="3" l="1"/>
  <c r="G352" i="3"/>
  <c r="E496" i="1"/>
  <c r="G495" i="1"/>
  <c r="I352" i="3" l="1"/>
  <c r="G353" i="3"/>
  <c r="E497" i="1"/>
  <c r="G496" i="1"/>
  <c r="G354" i="3" l="1"/>
  <c r="I353" i="3"/>
  <c r="E498" i="1"/>
  <c r="G497" i="1"/>
  <c r="I354" i="3" l="1"/>
  <c r="G355" i="3"/>
  <c r="E499" i="1"/>
  <c r="G498" i="1"/>
  <c r="I355" i="3" l="1"/>
  <c r="G356" i="3"/>
  <c r="E500" i="1"/>
  <c r="G499" i="1"/>
  <c r="I356" i="3" l="1"/>
  <c r="G357" i="3"/>
  <c r="E501" i="1"/>
  <c r="G500" i="1"/>
  <c r="G358" i="3" l="1"/>
  <c r="I357" i="3"/>
  <c r="E502" i="1"/>
  <c r="G501" i="1"/>
  <c r="G359" i="3" l="1"/>
  <c r="I358" i="3"/>
  <c r="E503" i="1"/>
  <c r="G502" i="1"/>
  <c r="I359" i="3" l="1"/>
  <c r="G360" i="3"/>
  <c r="E504" i="1"/>
  <c r="G503" i="1"/>
  <c r="G361" i="3" l="1"/>
  <c r="I360" i="3"/>
  <c r="E505" i="1"/>
  <c r="G504" i="1"/>
  <c r="G362" i="3" l="1"/>
  <c r="I361" i="3"/>
  <c r="E506" i="1"/>
  <c r="G505" i="1"/>
  <c r="G363" i="3" l="1"/>
  <c r="I362" i="3"/>
  <c r="E507" i="1"/>
  <c r="G506" i="1"/>
  <c r="I363" i="3" l="1"/>
  <c r="G364" i="3"/>
  <c r="E508" i="1"/>
  <c r="G507" i="1"/>
  <c r="G365" i="3" l="1"/>
  <c r="I364" i="3"/>
  <c r="E509" i="1"/>
  <c r="G508" i="1"/>
  <c r="G366" i="3" l="1"/>
  <c r="I365" i="3"/>
  <c r="E510" i="1"/>
  <c r="G509" i="1"/>
  <c r="I366" i="3" l="1"/>
  <c r="G367" i="3"/>
  <c r="E511" i="1"/>
  <c r="G510" i="1"/>
  <c r="G368" i="3" l="1"/>
  <c r="I367" i="3"/>
  <c r="E512" i="1"/>
  <c r="G511" i="1"/>
  <c r="I368" i="3" l="1"/>
  <c r="G369" i="3"/>
  <c r="E513" i="1"/>
  <c r="G512" i="1"/>
  <c r="I369" i="3" l="1"/>
  <c r="G370" i="3"/>
  <c r="E514" i="1"/>
  <c r="G513" i="1"/>
  <c r="G371" i="3" l="1"/>
  <c r="I370" i="3"/>
  <c r="E515" i="1"/>
  <c r="G514" i="1"/>
  <c r="G372" i="3" l="1"/>
  <c r="I371" i="3"/>
  <c r="E516" i="1"/>
  <c r="G515" i="1"/>
  <c r="I372" i="3" l="1"/>
  <c r="G373" i="3"/>
  <c r="E517" i="1"/>
  <c r="G516" i="1"/>
  <c r="G374" i="3" l="1"/>
  <c r="I373" i="3"/>
  <c r="E518" i="1"/>
  <c r="G517" i="1"/>
  <c r="I374" i="3" l="1"/>
  <c r="G375" i="3"/>
  <c r="E519" i="1"/>
  <c r="G518" i="1"/>
  <c r="I375" i="3" l="1"/>
  <c r="G376" i="3"/>
  <c r="E520" i="1"/>
  <c r="G519" i="1"/>
  <c r="G377" i="3" l="1"/>
  <c r="I376" i="3"/>
  <c r="E521" i="1"/>
  <c r="G520" i="1"/>
  <c r="G378" i="3" l="1"/>
  <c r="I377" i="3"/>
  <c r="E522" i="1"/>
  <c r="G521" i="1"/>
  <c r="G379" i="3" l="1"/>
  <c r="I378" i="3"/>
  <c r="E523" i="1"/>
  <c r="G522" i="1"/>
  <c r="I379" i="3" l="1"/>
  <c r="G380" i="3"/>
  <c r="E524" i="1"/>
  <c r="G523" i="1"/>
  <c r="I380" i="3" l="1"/>
  <c r="G381" i="3"/>
  <c r="E525" i="1"/>
  <c r="G524" i="1"/>
  <c r="G382" i="3" l="1"/>
  <c r="I381" i="3"/>
  <c r="E526" i="1"/>
  <c r="G525" i="1"/>
  <c r="I382" i="3" l="1"/>
  <c r="G383" i="3"/>
  <c r="E527" i="1"/>
  <c r="G526" i="1"/>
  <c r="I383" i="3" l="1"/>
  <c r="G384" i="3"/>
  <c r="E528" i="1"/>
  <c r="G527" i="1"/>
  <c r="G385" i="3" l="1"/>
  <c r="I384" i="3"/>
  <c r="E529" i="1"/>
  <c r="G528" i="1"/>
  <c r="I385" i="3" l="1"/>
  <c r="G386" i="3"/>
  <c r="E530" i="1"/>
  <c r="G529" i="1"/>
  <c r="G387" i="3" l="1"/>
  <c r="I386" i="3"/>
  <c r="E531" i="1"/>
  <c r="G530" i="1"/>
  <c r="G388" i="3" l="1"/>
  <c r="I387" i="3"/>
  <c r="E532" i="1"/>
  <c r="G531" i="1"/>
  <c r="G389" i="3" l="1"/>
  <c r="I388" i="3"/>
  <c r="E533" i="1"/>
  <c r="G532" i="1"/>
  <c r="G390" i="3" l="1"/>
  <c r="I389" i="3"/>
  <c r="E534" i="1"/>
  <c r="G533" i="1"/>
  <c r="I390" i="3" l="1"/>
  <c r="G391" i="3"/>
  <c r="E535" i="1"/>
  <c r="G534" i="1"/>
  <c r="G392" i="3" l="1"/>
  <c r="I391" i="3"/>
  <c r="E536" i="1"/>
  <c r="G535" i="1"/>
  <c r="I392" i="3" l="1"/>
  <c r="G393" i="3"/>
  <c r="E537" i="1"/>
  <c r="G536" i="1"/>
  <c r="G394" i="3" l="1"/>
  <c r="I393" i="3"/>
  <c r="E538" i="1"/>
  <c r="G537" i="1"/>
  <c r="I394" i="3" l="1"/>
  <c r="G395" i="3"/>
  <c r="E539" i="1"/>
  <c r="G538" i="1"/>
  <c r="G396" i="3" l="1"/>
  <c r="I395" i="3"/>
  <c r="E540" i="1"/>
  <c r="G539" i="1"/>
  <c r="I396" i="3" l="1"/>
  <c r="G397" i="3"/>
  <c r="E541" i="1"/>
  <c r="G540" i="1"/>
  <c r="I397" i="3" l="1"/>
  <c r="G398" i="3"/>
  <c r="E542" i="1"/>
  <c r="G541" i="1"/>
  <c r="I398" i="3" l="1"/>
  <c r="G399" i="3"/>
  <c r="E543" i="1"/>
  <c r="G542" i="1"/>
  <c r="G400" i="3" l="1"/>
  <c r="I399" i="3"/>
  <c r="G543" i="1"/>
  <c r="E544" i="1"/>
  <c r="G401" i="3" l="1"/>
  <c r="I400" i="3"/>
  <c r="E545" i="1"/>
  <c r="G544" i="1"/>
  <c r="G402" i="3" l="1"/>
  <c r="I401" i="3"/>
  <c r="E546" i="1"/>
  <c r="G545" i="1"/>
  <c r="G403" i="3" l="1"/>
  <c r="I402" i="3"/>
  <c r="E547" i="1"/>
  <c r="G546" i="1"/>
  <c r="I403" i="3" l="1"/>
  <c r="G404" i="3"/>
  <c r="G547" i="1"/>
  <c r="E548" i="1"/>
  <c r="I404" i="3" l="1"/>
  <c r="G405" i="3"/>
  <c r="E549" i="1"/>
  <c r="G548" i="1"/>
  <c r="G406" i="3" l="1"/>
  <c r="I405" i="3"/>
  <c r="E550" i="1"/>
  <c r="G549" i="1"/>
  <c r="G407" i="3" l="1"/>
  <c r="I406" i="3"/>
  <c r="G550" i="1"/>
  <c r="E551" i="1"/>
  <c r="G408" i="3" l="1"/>
  <c r="I407" i="3"/>
  <c r="E552" i="1"/>
  <c r="G551" i="1"/>
  <c r="I408" i="3" l="1"/>
  <c r="G409" i="3"/>
  <c r="E553" i="1"/>
  <c r="G552" i="1"/>
  <c r="G410" i="3" l="1"/>
  <c r="I409" i="3"/>
  <c r="E554" i="1"/>
  <c r="G553" i="1"/>
  <c r="G411" i="3" l="1"/>
  <c r="I410" i="3"/>
  <c r="E555" i="1"/>
  <c r="G554" i="1"/>
  <c r="G412" i="3" l="1"/>
  <c r="I411" i="3"/>
  <c r="G555" i="1"/>
  <c r="E556" i="1"/>
  <c r="I412" i="3" l="1"/>
  <c r="G413" i="3"/>
  <c r="E557" i="1"/>
  <c r="G556" i="1"/>
  <c r="G414" i="3" l="1"/>
  <c r="I413" i="3"/>
  <c r="E558" i="1"/>
  <c r="G557" i="1"/>
  <c r="I414" i="3" l="1"/>
  <c r="G415" i="3"/>
  <c r="E559" i="1"/>
  <c r="G558" i="1"/>
  <c r="I415" i="3" l="1"/>
  <c r="G416" i="3"/>
  <c r="E560" i="1"/>
  <c r="G559" i="1"/>
  <c r="I416" i="3" l="1"/>
  <c r="G417" i="3"/>
  <c r="E561" i="1"/>
  <c r="G560" i="1"/>
  <c r="G418" i="3" l="1"/>
  <c r="I417" i="3"/>
  <c r="E562" i="1"/>
  <c r="G561" i="1"/>
  <c r="G419" i="3" l="1"/>
  <c r="I418" i="3"/>
  <c r="E563" i="1"/>
  <c r="G562" i="1"/>
  <c r="G420" i="3" l="1"/>
  <c r="I419" i="3"/>
  <c r="E564" i="1"/>
  <c r="G563" i="1"/>
  <c r="I420" i="3" l="1"/>
  <c r="G421" i="3"/>
  <c r="E565" i="1"/>
  <c r="G564" i="1"/>
  <c r="I421" i="3" l="1"/>
  <c r="G422" i="3"/>
  <c r="E566" i="1"/>
  <c r="G565" i="1"/>
  <c r="I422" i="3" l="1"/>
  <c r="G423" i="3"/>
  <c r="E567" i="1"/>
  <c r="G566" i="1"/>
  <c r="I423" i="3" l="1"/>
  <c r="G424" i="3"/>
  <c r="E568" i="1"/>
  <c r="G567" i="1"/>
  <c r="G425" i="3" l="1"/>
  <c r="I424" i="3"/>
  <c r="E569" i="1"/>
  <c r="G568" i="1"/>
  <c r="G426" i="3" l="1"/>
  <c r="I425" i="3"/>
  <c r="E570" i="1"/>
  <c r="G569" i="1"/>
  <c r="G427" i="3" l="1"/>
  <c r="I426" i="3"/>
  <c r="E571" i="1"/>
  <c r="G570" i="1"/>
  <c r="I427" i="3" l="1"/>
  <c r="G428" i="3"/>
  <c r="E572" i="1"/>
  <c r="G571" i="1"/>
  <c r="G429" i="3" l="1"/>
  <c r="I428" i="3"/>
  <c r="E573" i="1"/>
  <c r="G572" i="1"/>
  <c r="I429" i="3" l="1"/>
  <c r="G430" i="3"/>
  <c r="E574" i="1"/>
  <c r="G573" i="1"/>
  <c r="I430" i="3" l="1"/>
  <c r="G431" i="3"/>
  <c r="E575" i="1"/>
  <c r="G574" i="1"/>
  <c r="I431" i="3" l="1"/>
  <c r="G432" i="3"/>
  <c r="E576" i="1"/>
  <c r="G575" i="1"/>
  <c r="I432" i="3" l="1"/>
  <c r="G433" i="3"/>
  <c r="E577" i="1"/>
  <c r="G576" i="1"/>
  <c r="I433" i="3" l="1"/>
  <c r="G434" i="3"/>
  <c r="E578" i="1"/>
  <c r="G577" i="1"/>
  <c r="I434" i="3" l="1"/>
  <c r="G435" i="3"/>
  <c r="E579" i="1"/>
  <c r="G578" i="1"/>
  <c r="I435" i="3" l="1"/>
  <c r="G436" i="3"/>
  <c r="E580" i="1"/>
  <c r="G579" i="1"/>
  <c r="I436" i="3" l="1"/>
  <c r="G437" i="3"/>
  <c r="E581" i="1"/>
  <c r="G580" i="1"/>
  <c r="G438" i="3" l="1"/>
  <c r="I437" i="3"/>
  <c r="E582" i="1"/>
  <c r="G581" i="1"/>
  <c r="I438" i="3" l="1"/>
  <c r="G439" i="3"/>
  <c r="E583" i="1"/>
  <c r="G582" i="1"/>
  <c r="I439" i="3" l="1"/>
  <c r="G440" i="3"/>
  <c r="E584" i="1"/>
  <c r="G583" i="1"/>
  <c r="G441" i="3" l="1"/>
  <c r="I440" i="3"/>
  <c r="E585" i="1"/>
  <c r="G584" i="1"/>
  <c r="G442" i="3" l="1"/>
  <c r="I441" i="3"/>
  <c r="E586" i="1"/>
  <c r="G585" i="1"/>
  <c r="I442" i="3" l="1"/>
  <c r="G443" i="3"/>
  <c r="E587" i="1"/>
  <c r="G586" i="1"/>
  <c r="G444" i="3" l="1"/>
  <c r="I443" i="3"/>
  <c r="E588" i="1"/>
  <c r="G587" i="1"/>
  <c r="I444" i="3" l="1"/>
  <c r="G445" i="3"/>
  <c r="E589" i="1"/>
  <c r="G588" i="1"/>
  <c r="G446" i="3" l="1"/>
  <c r="I445" i="3"/>
  <c r="E590" i="1"/>
  <c r="G589" i="1"/>
  <c r="I446" i="3" l="1"/>
  <c r="G447" i="3"/>
  <c r="E591" i="1"/>
  <c r="G590" i="1"/>
  <c r="G448" i="3" l="1"/>
  <c r="I447" i="3"/>
  <c r="E592" i="1"/>
  <c r="G591" i="1"/>
  <c r="I448" i="3" l="1"/>
  <c r="G449" i="3"/>
  <c r="E593" i="1"/>
  <c r="G592" i="1"/>
  <c r="G450" i="3" l="1"/>
  <c r="I449" i="3"/>
  <c r="E594" i="1"/>
  <c r="G593" i="1"/>
  <c r="I450" i="3" l="1"/>
  <c r="G451" i="3"/>
  <c r="E595" i="1"/>
  <c r="G594" i="1"/>
  <c r="G452" i="3" l="1"/>
  <c r="I451" i="3"/>
  <c r="E596" i="1"/>
  <c r="G595" i="1"/>
  <c r="I452" i="3" l="1"/>
  <c r="G453" i="3"/>
  <c r="E597" i="1"/>
  <c r="G596" i="1"/>
  <c r="G454" i="3" l="1"/>
  <c r="I453" i="3"/>
  <c r="E598" i="1"/>
  <c r="G597" i="1"/>
  <c r="I454" i="3" l="1"/>
  <c r="G455" i="3"/>
  <c r="E599" i="1"/>
  <c r="G598" i="1"/>
  <c r="I455" i="3" l="1"/>
  <c r="G456" i="3"/>
  <c r="E600" i="1"/>
  <c r="G599" i="1"/>
  <c r="I456" i="3" l="1"/>
  <c r="G457" i="3"/>
  <c r="E601" i="1"/>
  <c r="G600" i="1"/>
  <c r="I457" i="3" l="1"/>
  <c r="G458" i="3"/>
  <c r="E602" i="1"/>
  <c r="G601" i="1"/>
  <c r="I458" i="3" l="1"/>
  <c r="G459" i="3"/>
  <c r="E603" i="1"/>
  <c r="G602" i="1"/>
  <c r="G460" i="3" l="1"/>
  <c r="I459" i="3"/>
  <c r="E604" i="1"/>
  <c r="G603" i="1"/>
  <c r="G461" i="3" l="1"/>
  <c r="I460" i="3"/>
  <c r="E605" i="1"/>
  <c r="G604" i="1"/>
  <c r="G462" i="3" l="1"/>
  <c r="I461" i="3"/>
  <c r="E606" i="1"/>
  <c r="G605" i="1"/>
  <c r="G463" i="3" l="1"/>
  <c r="I462" i="3"/>
  <c r="E607" i="1"/>
  <c r="G606" i="1"/>
  <c r="I463" i="3" l="1"/>
  <c r="G464" i="3"/>
  <c r="E608" i="1"/>
  <c r="G607" i="1"/>
  <c r="I464" i="3" l="1"/>
  <c r="G465" i="3"/>
  <c r="E609" i="1"/>
  <c r="G608" i="1"/>
  <c r="G466" i="3" l="1"/>
  <c r="I465" i="3"/>
  <c r="E610" i="1"/>
  <c r="G609" i="1"/>
  <c r="G467" i="3" l="1"/>
  <c r="I466" i="3"/>
  <c r="E611" i="1"/>
  <c r="G610" i="1"/>
  <c r="I467" i="3" l="1"/>
  <c r="G468" i="3"/>
  <c r="E612" i="1"/>
  <c r="G611" i="1"/>
  <c r="G469" i="3" l="1"/>
  <c r="I468" i="3"/>
  <c r="E613" i="1"/>
  <c r="G612" i="1"/>
  <c r="I469" i="3" l="1"/>
  <c r="G470" i="3"/>
  <c r="E614" i="1"/>
  <c r="G613" i="1"/>
  <c r="G471" i="3" l="1"/>
  <c r="I470" i="3"/>
  <c r="E615" i="1"/>
  <c r="G614" i="1"/>
  <c r="I471" i="3" l="1"/>
  <c r="G472" i="3"/>
  <c r="E616" i="1"/>
  <c r="G615" i="1"/>
  <c r="I472" i="3" l="1"/>
  <c r="G473" i="3"/>
  <c r="E617" i="1"/>
  <c r="G616" i="1"/>
  <c r="G474" i="3" l="1"/>
  <c r="I473" i="3"/>
  <c r="E618" i="1"/>
  <c r="G617" i="1"/>
  <c r="I474" i="3" l="1"/>
  <c r="G475" i="3"/>
  <c r="E619" i="1"/>
  <c r="G618" i="1"/>
  <c r="I475" i="3" l="1"/>
  <c r="G476" i="3"/>
  <c r="E620" i="1"/>
  <c r="G619" i="1"/>
  <c r="G477" i="3" l="1"/>
  <c r="I476" i="3"/>
  <c r="E621" i="1"/>
  <c r="G620" i="1"/>
  <c r="G478" i="3" l="1"/>
  <c r="I477" i="3"/>
  <c r="E622" i="1"/>
  <c r="G621" i="1"/>
  <c r="G479" i="3" l="1"/>
  <c r="I478" i="3"/>
  <c r="E623" i="1"/>
  <c r="G622" i="1"/>
  <c r="G480" i="3" l="1"/>
  <c r="I479" i="3"/>
  <c r="E624" i="1"/>
  <c r="G623" i="1"/>
  <c r="I480" i="3" l="1"/>
  <c r="G481" i="3"/>
  <c r="E625" i="1"/>
  <c r="G624" i="1"/>
  <c r="G482" i="3" l="1"/>
  <c r="I481" i="3"/>
  <c r="E626" i="1"/>
  <c r="G625" i="1"/>
  <c r="I482" i="3" l="1"/>
  <c r="G483" i="3"/>
  <c r="E627" i="1"/>
  <c r="G626" i="1"/>
  <c r="G484" i="3" l="1"/>
  <c r="I483" i="3"/>
  <c r="E628" i="1"/>
  <c r="G627" i="1"/>
  <c r="I484" i="3" l="1"/>
  <c r="G485" i="3"/>
  <c r="E629" i="1"/>
  <c r="G628" i="1"/>
  <c r="I485" i="3" l="1"/>
  <c r="G486" i="3"/>
  <c r="E630" i="1"/>
  <c r="G629" i="1"/>
  <c r="I486" i="3" l="1"/>
  <c r="G487" i="3"/>
  <c r="E631" i="1"/>
  <c r="G630" i="1"/>
  <c r="G488" i="3" l="1"/>
  <c r="I487" i="3"/>
  <c r="E632" i="1"/>
  <c r="G631" i="1"/>
  <c r="G489" i="3" l="1"/>
  <c r="I488" i="3"/>
  <c r="E633" i="1"/>
  <c r="G632" i="1"/>
  <c r="I489" i="3" l="1"/>
  <c r="G490" i="3"/>
  <c r="E634" i="1"/>
  <c r="G633" i="1"/>
  <c r="I490" i="3" l="1"/>
  <c r="G491" i="3"/>
  <c r="E635" i="1"/>
  <c r="G634" i="1"/>
  <c r="I491" i="3" l="1"/>
  <c r="G492" i="3"/>
  <c r="E636" i="1"/>
  <c r="G635" i="1"/>
  <c r="I492" i="3" l="1"/>
  <c r="G493" i="3"/>
  <c r="E637" i="1"/>
  <c r="G636" i="1"/>
  <c r="I493" i="3" l="1"/>
  <c r="G494" i="3"/>
  <c r="E638" i="1"/>
  <c r="G637" i="1"/>
  <c r="I494" i="3" l="1"/>
  <c r="G495" i="3"/>
  <c r="E639" i="1"/>
  <c r="G638" i="1"/>
  <c r="G496" i="3" l="1"/>
  <c r="I495" i="3"/>
  <c r="E640" i="1"/>
  <c r="G639" i="1"/>
  <c r="I496" i="3" l="1"/>
  <c r="G497" i="3"/>
  <c r="E641" i="1"/>
  <c r="G640" i="1"/>
  <c r="G498" i="3" l="1"/>
  <c r="I497" i="3"/>
  <c r="E642" i="1"/>
  <c r="G641" i="1"/>
  <c r="G499" i="3" l="1"/>
  <c r="I498" i="3"/>
  <c r="E643" i="1"/>
  <c r="G642" i="1"/>
  <c r="I499" i="3" l="1"/>
  <c r="G500" i="3"/>
  <c r="E644" i="1"/>
  <c r="G643" i="1"/>
  <c r="G501" i="3" l="1"/>
  <c r="I500" i="3"/>
  <c r="E645" i="1"/>
  <c r="G644" i="1"/>
  <c r="I501" i="3" l="1"/>
  <c r="G502" i="3"/>
  <c r="E646" i="1"/>
  <c r="G645" i="1"/>
  <c r="I502" i="3" l="1"/>
  <c r="G503" i="3"/>
  <c r="E647" i="1"/>
  <c r="G646" i="1"/>
  <c r="G504" i="3" l="1"/>
  <c r="I503" i="3"/>
  <c r="E648" i="1"/>
  <c r="G647" i="1"/>
  <c r="G505" i="3" l="1"/>
  <c r="I504" i="3"/>
  <c r="E649" i="1"/>
  <c r="G648" i="1"/>
  <c r="I505" i="3" l="1"/>
  <c r="G506" i="3"/>
  <c r="E650" i="1"/>
  <c r="G649" i="1"/>
  <c r="I506" i="3" l="1"/>
  <c r="G507" i="3"/>
  <c r="I507" i="3" s="1"/>
  <c r="G508" i="3"/>
  <c r="E651" i="1"/>
  <c r="G650" i="1"/>
  <c r="I508" i="3" l="1"/>
  <c r="G509" i="3"/>
  <c r="E652" i="1"/>
  <c r="G652" i="1" s="1"/>
  <c r="G651" i="1"/>
  <c r="I509" i="3" l="1"/>
  <c r="G510" i="3"/>
  <c r="I510" i="3" l="1"/>
  <c r="G511" i="3"/>
  <c r="G512" i="3" l="1"/>
  <c r="I511" i="3"/>
  <c r="I512" i="3" l="1"/>
  <c r="G513" i="3"/>
  <c r="G514" i="3" l="1"/>
  <c r="I513" i="3"/>
  <c r="I514" i="3" l="1"/>
  <c r="G515" i="3"/>
  <c r="I515" i="3" l="1"/>
  <c r="G516" i="3"/>
  <c r="I516" i="3" l="1"/>
  <c r="G517" i="3"/>
  <c r="I517" i="3" l="1"/>
  <c r="G518" i="3"/>
  <c r="G519" i="3" l="1"/>
  <c r="I518" i="3"/>
  <c r="I519" i="3" l="1"/>
  <c r="G520" i="3"/>
  <c r="G521" i="3" l="1"/>
  <c r="I520" i="3"/>
  <c r="I521" i="3" l="1"/>
  <c r="G522" i="3"/>
  <c r="I522" i="3" l="1"/>
  <c r="G523" i="3"/>
  <c r="I523" i="3" l="1"/>
  <c r="G524" i="3"/>
  <c r="I524" i="3" l="1"/>
  <c r="G525" i="3"/>
  <c r="G526" i="3" l="1"/>
  <c r="I525" i="3"/>
  <c r="I526" i="3" l="1"/>
  <c r="G527" i="3"/>
  <c r="I527" i="3" l="1"/>
  <c r="G528" i="3"/>
  <c r="G529" i="3" l="1"/>
  <c r="I528" i="3"/>
  <c r="G530" i="3" l="1"/>
  <c r="I529" i="3"/>
  <c r="I530" i="3" l="1"/>
  <c r="G531" i="3"/>
  <c r="G532" i="3" l="1"/>
  <c r="I531" i="3"/>
  <c r="I532" i="3" l="1"/>
  <c r="G533" i="3"/>
  <c r="I533" i="3" l="1"/>
  <c r="G534" i="3"/>
  <c r="G535" i="3" l="1"/>
  <c r="I534" i="3"/>
  <c r="G536" i="3" l="1"/>
  <c r="I535" i="3"/>
  <c r="I536" i="3" l="1"/>
  <c r="G537" i="3"/>
  <c r="I537" i="3" l="1"/>
  <c r="G538" i="3"/>
  <c r="I538" i="3" l="1"/>
  <c r="G539" i="3"/>
  <c r="G540" i="3" l="1"/>
  <c r="I539" i="3"/>
  <c r="I540" i="3" l="1"/>
  <c r="G541" i="3"/>
  <c r="I541" i="3" l="1"/>
  <c r="G542" i="3"/>
  <c r="G543" i="3" l="1"/>
  <c r="I542" i="3"/>
  <c r="I543" i="3" l="1"/>
  <c r="G544" i="3"/>
  <c r="G545" i="3" l="1"/>
  <c r="I544" i="3"/>
  <c r="G546" i="3" l="1"/>
  <c r="I545" i="3"/>
  <c r="I546" i="3" l="1"/>
  <c r="G547" i="3"/>
  <c r="G548" i="3" l="1"/>
  <c r="I547" i="3"/>
  <c r="G549" i="3" l="1"/>
  <c r="I548" i="3"/>
  <c r="G550" i="3" l="1"/>
  <c r="I549" i="3"/>
  <c r="G551" i="3" l="1"/>
  <c r="I550" i="3"/>
  <c r="I551" i="3" l="1"/>
  <c r="G552" i="3"/>
  <c r="I552" i="3" l="1"/>
  <c r="G553" i="3"/>
  <c r="I553" i="3" l="1"/>
  <c r="G554" i="3"/>
  <c r="G555" i="3" l="1"/>
  <c r="I554" i="3"/>
  <c r="I555" i="3" l="1"/>
  <c r="G556" i="3"/>
  <c r="G557" i="3" l="1"/>
  <c r="I556" i="3"/>
  <c r="I557" i="3" l="1"/>
  <c r="G558" i="3"/>
  <c r="I558" i="3" l="1"/>
  <c r="G559" i="3"/>
  <c r="G560" i="3" l="1"/>
  <c r="I559" i="3"/>
  <c r="G561" i="3" l="1"/>
  <c r="I560" i="3"/>
  <c r="I561" i="3" l="1"/>
  <c r="G562" i="3"/>
  <c r="I562" i="3" l="1"/>
  <c r="G563" i="3"/>
  <c r="G564" i="3" l="1"/>
  <c r="I563" i="3"/>
  <c r="I564" i="3" l="1"/>
  <c r="G565" i="3"/>
  <c r="G566" i="3" l="1"/>
  <c r="I565" i="3"/>
  <c r="I566" i="3" l="1"/>
  <c r="G567" i="3"/>
  <c r="G568" i="3" l="1"/>
  <c r="I567" i="3"/>
  <c r="G569" i="3" l="1"/>
  <c r="I568" i="3"/>
  <c r="G570" i="3" l="1"/>
  <c r="I569" i="3"/>
  <c r="I570" i="3" l="1"/>
  <c r="G571" i="3"/>
  <c r="G572" i="3" l="1"/>
  <c r="I571" i="3"/>
  <c r="G573" i="3" l="1"/>
  <c r="I572" i="3"/>
  <c r="I573" i="3" l="1"/>
  <c r="G574" i="3"/>
  <c r="G575" i="3" l="1"/>
  <c r="I574" i="3"/>
  <c r="G576" i="3" l="1"/>
  <c r="I575" i="3"/>
  <c r="G577" i="3" l="1"/>
  <c r="I576" i="3"/>
  <c r="G578" i="3" l="1"/>
  <c r="I577" i="3"/>
  <c r="G579" i="3" l="1"/>
  <c r="I578" i="3"/>
  <c r="I579" i="3" l="1"/>
  <c r="G580" i="3"/>
  <c r="I580" i="3" l="1"/>
  <c r="G581" i="3"/>
  <c r="I581" i="3" l="1"/>
  <c r="G582" i="3"/>
  <c r="G583" i="3" l="1"/>
  <c r="I582" i="3"/>
  <c r="I583" i="3" l="1"/>
  <c r="G584" i="3"/>
  <c r="I584" i="3" l="1"/>
  <c r="G585" i="3"/>
  <c r="I585" i="3" l="1"/>
  <c r="G586" i="3"/>
  <c r="I586" i="3" l="1"/>
  <c r="G587" i="3"/>
  <c r="G588" i="3" l="1"/>
  <c r="I587" i="3"/>
  <c r="I588" i="3" l="1"/>
  <c r="G589" i="3"/>
  <c r="G590" i="3" l="1"/>
  <c r="I589" i="3"/>
  <c r="I590" i="3" l="1"/>
  <c r="G591" i="3"/>
  <c r="G592" i="3" l="1"/>
  <c r="I591" i="3"/>
  <c r="I592" i="3" l="1"/>
  <c r="G593" i="3"/>
  <c r="I593" i="3" l="1"/>
  <c r="G594" i="3"/>
  <c r="G595" i="3" l="1"/>
  <c r="I594" i="3"/>
  <c r="G596" i="3" l="1"/>
  <c r="I595" i="3"/>
  <c r="G597" i="3" l="1"/>
  <c r="I596" i="3"/>
  <c r="G598" i="3" l="1"/>
  <c r="I597" i="3"/>
  <c r="G599" i="3" l="1"/>
  <c r="I598" i="3"/>
  <c r="I599" i="3" l="1"/>
  <c r="G600" i="3"/>
  <c r="G601" i="3" l="1"/>
  <c r="I600" i="3"/>
  <c r="I601" i="3" l="1"/>
  <c r="G602" i="3"/>
  <c r="I602" i="3" l="1"/>
  <c r="G603" i="3"/>
  <c r="I603" i="3" l="1"/>
  <c r="G604" i="3"/>
  <c r="I604" i="3" l="1"/>
  <c r="G605" i="3"/>
  <c r="G606" i="3" l="1"/>
  <c r="I605" i="3"/>
  <c r="G607" i="3" l="1"/>
  <c r="I606" i="3"/>
  <c r="G608" i="3" l="1"/>
  <c r="I607" i="3"/>
  <c r="G609" i="3" l="1"/>
  <c r="I608" i="3"/>
  <c r="I609" i="3" l="1"/>
  <c r="G610" i="3"/>
  <c r="G611" i="3" l="1"/>
  <c r="I610" i="3"/>
  <c r="I611" i="3" l="1"/>
  <c r="G612" i="3"/>
  <c r="I612" i="3" l="1"/>
  <c r="G613" i="3"/>
  <c r="G614" i="3" l="1"/>
  <c r="I613" i="3"/>
  <c r="G615" i="3" l="1"/>
  <c r="I614" i="3"/>
  <c r="I615" i="3" l="1"/>
  <c r="G616" i="3"/>
  <c r="I616" i="3" l="1"/>
  <c r="G617" i="3"/>
  <c r="G618" i="3" l="1"/>
  <c r="I617" i="3"/>
  <c r="I618" i="3" l="1"/>
  <c r="G619" i="3"/>
  <c r="I619" i="3" l="1"/>
  <c r="G620" i="3"/>
  <c r="I620" i="3" l="1"/>
  <c r="G621" i="3"/>
  <c r="I621" i="3" l="1"/>
  <c r="G622" i="3"/>
  <c r="G623" i="3" l="1"/>
  <c r="I622" i="3"/>
  <c r="I623" i="3" l="1"/>
  <c r="G624" i="3"/>
  <c r="G625" i="3" l="1"/>
  <c r="I624" i="3"/>
  <c r="I625" i="3" l="1"/>
  <c r="G626" i="3"/>
  <c r="I626" i="3" l="1"/>
  <c r="G627" i="3"/>
  <c r="G628" i="3" l="1"/>
  <c r="I627" i="3"/>
  <c r="I628" i="3" l="1"/>
  <c r="G629" i="3"/>
  <c r="I629" i="3" l="1"/>
  <c r="G630" i="3"/>
  <c r="I630" i="3" l="1"/>
  <c r="G631" i="3"/>
  <c r="I631" i="3" l="1"/>
  <c r="G632" i="3"/>
  <c r="G633" i="3" l="1"/>
  <c r="I632" i="3"/>
  <c r="I633" i="3" l="1"/>
  <c r="G634" i="3"/>
  <c r="G635" i="3" l="1"/>
  <c r="I634" i="3"/>
  <c r="I635" i="3" l="1"/>
  <c r="G636" i="3"/>
  <c r="I636" i="3" l="1"/>
  <c r="G637" i="3"/>
  <c r="I637" i="3" l="1"/>
  <c r="G638" i="3"/>
  <c r="G639" i="3" l="1"/>
  <c r="I638" i="3"/>
  <c r="G640" i="3" l="1"/>
  <c r="I639" i="3"/>
  <c r="I640" i="3" l="1"/>
  <c r="G641" i="3"/>
  <c r="I641" i="3" l="1"/>
  <c r="G642" i="3"/>
  <c r="I642" i="3" l="1"/>
  <c r="G643" i="3"/>
  <c r="G644" i="3" l="1"/>
  <c r="I643" i="3"/>
  <c r="G645" i="3" l="1"/>
  <c r="I644" i="3"/>
  <c r="I645" i="3" l="1"/>
  <c r="G646" i="3"/>
  <c r="I646" i="3" l="1"/>
  <c r="G647" i="3"/>
  <c r="I647" i="3" l="1"/>
  <c r="G648" i="3"/>
  <c r="I648" i="3" l="1"/>
  <c r="G649" i="3"/>
  <c r="I649" i="3" l="1"/>
  <c r="G650" i="3"/>
  <c r="G651" i="3" l="1"/>
  <c r="I650" i="3"/>
  <c r="I651" i="3" l="1"/>
  <c r="G652" i="3"/>
  <c r="G653" i="3" l="1"/>
  <c r="I652" i="3"/>
  <c r="G654" i="3" l="1"/>
  <c r="I653" i="3"/>
  <c r="I654" i="3" l="1"/>
  <c r="G655" i="3"/>
  <c r="G656" i="3" l="1"/>
  <c r="I655" i="3"/>
  <c r="G657" i="3" l="1"/>
  <c r="I656" i="3"/>
  <c r="I657" i="3" l="1"/>
  <c r="G658" i="3"/>
  <c r="G659" i="3" l="1"/>
  <c r="I658" i="3"/>
  <c r="G660" i="3" l="1"/>
  <c r="I659" i="3"/>
  <c r="G661" i="3" l="1"/>
  <c r="I660" i="3"/>
  <c r="I661" i="3" l="1"/>
  <c r="G662" i="3"/>
  <c r="I662" i="3" l="1"/>
  <c r="G663" i="3"/>
  <c r="G664" i="3" l="1"/>
  <c r="I663" i="3"/>
  <c r="I664" i="3" l="1"/>
  <c r="G665" i="3"/>
  <c r="G666" i="3" l="1"/>
  <c r="I665" i="3"/>
  <c r="I666" i="3" l="1"/>
  <c r="G667" i="3"/>
  <c r="I667" i="3" l="1"/>
  <c r="G668" i="3"/>
  <c r="I668" i="3" l="1"/>
  <c r="G669" i="3"/>
  <c r="G670" i="3" l="1"/>
  <c r="I669" i="3"/>
  <c r="G671" i="3" l="1"/>
  <c r="I670" i="3"/>
  <c r="G672" i="3" l="1"/>
  <c r="I671" i="3"/>
  <c r="G673" i="3" l="1"/>
  <c r="I672" i="3"/>
  <c r="I673" i="3" l="1"/>
  <c r="G674" i="3"/>
  <c r="G675" i="3" l="1"/>
  <c r="I674" i="3"/>
  <c r="I675" i="3" l="1"/>
  <c r="G676" i="3"/>
  <c r="G677" i="3" l="1"/>
  <c r="I676" i="3"/>
  <c r="I677" i="3" l="1"/>
  <c r="G678" i="3"/>
  <c r="G679" i="3" l="1"/>
  <c r="I678" i="3"/>
  <c r="I679" i="3" l="1"/>
  <c r="G680" i="3"/>
  <c r="G681" i="3" l="1"/>
  <c r="I680" i="3"/>
  <c r="I681" i="3" l="1"/>
  <c r="G682" i="3"/>
  <c r="G683" i="3" l="1"/>
  <c r="I682" i="3"/>
  <c r="I683" i="3" l="1"/>
  <c r="G684" i="3"/>
  <c r="G685" i="3" l="1"/>
  <c r="I684" i="3"/>
  <c r="I685" i="3" l="1"/>
  <c r="G686" i="3"/>
  <c r="G687" i="3" l="1"/>
  <c r="I686" i="3"/>
  <c r="I687" i="3" l="1"/>
  <c r="G688" i="3"/>
  <c r="G689" i="3" l="1"/>
  <c r="I688" i="3"/>
  <c r="I689" i="3" l="1"/>
  <c r="G690" i="3"/>
  <c r="G691" i="3" l="1"/>
  <c r="I690" i="3"/>
  <c r="I691" i="3" l="1"/>
  <c r="G692" i="3"/>
  <c r="G693" i="3" l="1"/>
  <c r="I692" i="3"/>
  <c r="I693" i="3" l="1"/>
  <c r="G694" i="3"/>
  <c r="G695" i="3" l="1"/>
  <c r="I694" i="3"/>
  <c r="G696" i="3" l="1"/>
  <c r="I695" i="3"/>
  <c r="G697" i="3" l="1"/>
  <c r="I696" i="3"/>
  <c r="I697" i="3" l="1"/>
  <c r="G698" i="3"/>
  <c r="I698" i="3" l="1"/>
  <c r="G699" i="3"/>
  <c r="I699" i="3" l="1"/>
  <c r="G700" i="3"/>
  <c r="G701" i="3" l="1"/>
  <c r="I700" i="3"/>
  <c r="I701" i="3" l="1"/>
  <c r="G702" i="3"/>
  <c r="G703" i="3" l="1"/>
  <c r="I702" i="3"/>
  <c r="G704" i="3" l="1"/>
  <c r="I703" i="3"/>
  <c r="I704" i="3" l="1"/>
  <c r="G705" i="3"/>
  <c r="I705" i="3" l="1"/>
  <c r="G706" i="3"/>
  <c r="G707" i="3" l="1"/>
  <c r="I706" i="3"/>
  <c r="G708" i="3" l="1"/>
  <c r="I707" i="3"/>
  <c r="I708" i="3" l="1"/>
  <c r="G709" i="3"/>
  <c r="G710" i="3" l="1"/>
  <c r="I709" i="3"/>
  <c r="G711" i="3" l="1"/>
  <c r="I710" i="3"/>
  <c r="G712" i="3" l="1"/>
  <c r="I711" i="3"/>
  <c r="I712" i="3" l="1"/>
  <c r="G713" i="3"/>
  <c r="G714" i="3" l="1"/>
  <c r="I713" i="3"/>
  <c r="G715" i="3" l="1"/>
  <c r="I714" i="3"/>
  <c r="G716" i="3" l="1"/>
  <c r="I715" i="3"/>
  <c r="I716" i="3" l="1"/>
  <c r="G717" i="3"/>
  <c r="G718" i="3" l="1"/>
  <c r="I717" i="3"/>
  <c r="G719" i="3" l="1"/>
  <c r="I718" i="3"/>
  <c r="G720" i="3" l="1"/>
  <c r="I719" i="3"/>
  <c r="I720" i="3" l="1"/>
  <c r="G721" i="3"/>
  <c r="G722" i="3" l="1"/>
  <c r="I721" i="3"/>
  <c r="G723" i="3" l="1"/>
  <c r="I722" i="3"/>
  <c r="G724" i="3" l="1"/>
  <c r="I723" i="3"/>
  <c r="I724" i="3" l="1"/>
  <c r="G725" i="3"/>
  <c r="G726" i="3" l="1"/>
  <c r="I725" i="3"/>
  <c r="I726" i="3" l="1"/>
  <c r="G727" i="3"/>
  <c r="G728" i="3" l="1"/>
  <c r="I727" i="3"/>
  <c r="I728" i="3" l="1"/>
  <c r="G729" i="3"/>
  <c r="I729" i="3" l="1"/>
  <c r="G730" i="3"/>
  <c r="G731" i="3" l="1"/>
  <c r="I730" i="3"/>
  <c r="I731" i="3" l="1"/>
  <c r="G732" i="3"/>
  <c r="I732" i="3" l="1"/>
  <c r="G733" i="3"/>
  <c r="G734" i="3" l="1"/>
  <c r="I733" i="3"/>
  <c r="G735" i="3" l="1"/>
  <c r="I734" i="3"/>
  <c r="I735" i="3" l="1"/>
  <c r="G736" i="3"/>
  <c r="I736" i="3" l="1"/>
  <c r="G737" i="3"/>
  <c r="I737" i="3" l="1"/>
  <c r="G738" i="3"/>
  <c r="G739" i="3" l="1"/>
  <c r="I738" i="3"/>
  <c r="G740" i="3" l="1"/>
  <c r="I739" i="3"/>
  <c r="G741" i="3" l="1"/>
  <c r="I740" i="3"/>
  <c r="G742" i="3" l="1"/>
  <c r="I741" i="3"/>
  <c r="I742" i="3" l="1"/>
  <c r="G743" i="3"/>
  <c r="G744" i="3" l="1"/>
  <c r="I743" i="3"/>
  <c r="I744" i="3" l="1"/>
  <c r="G745" i="3"/>
  <c r="G746" i="3" l="1"/>
  <c r="I745" i="3"/>
  <c r="G747" i="3" l="1"/>
  <c r="I746" i="3"/>
  <c r="G748" i="3" l="1"/>
  <c r="I747" i="3"/>
  <c r="G749" i="3" l="1"/>
  <c r="I748" i="3"/>
  <c r="I749" i="3" l="1"/>
  <c r="G750" i="3"/>
  <c r="I750" i="3" l="1"/>
  <c r="G751" i="3"/>
  <c r="G752" i="3" l="1"/>
  <c r="I751" i="3"/>
  <c r="G753" i="3" l="1"/>
  <c r="I752" i="3"/>
  <c r="I753" i="3" l="1"/>
  <c r="G754" i="3"/>
  <c r="G755" i="3" l="1"/>
  <c r="I754" i="3"/>
  <c r="I755" i="3" l="1"/>
  <c r="G756" i="3"/>
  <c r="G757" i="3" l="1"/>
  <c r="I756" i="3"/>
  <c r="G758" i="3" l="1"/>
  <c r="I757" i="3"/>
  <c r="G759" i="3" l="1"/>
  <c r="I758" i="3"/>
  <c r="G760" i="3" l="1"/>
  <c r="I759" i="3"/>
  <c r="I760" i="3" l="1"/>
  <c r="G761" i="3"/>
  <c r="G762" i="3" l="1"/>
  <c r="I761" i="3"/>
  <c r="G763" i="3" l="1"/>
  <c r="I762" i="3"/>
  <c r="G764" i="3" l="1"/>
  <c r="I763" i="3"/>
  <c r="G765" i="3" l="1"/>
  <c r="I764" i="3"/>
  <c r="G766" i="3" l="1"/>
  <c r="I765" i="3"/>
  <c r="G767" i="3" l="1"/>
  <c r="I766" i="3"/>
  <c r="I767" i="3" l="1"/>
  <c r="G768" i="3"/>
  <c r="G769" i="3" l="1"/>
  <c r="I768" i="3"/>
  <c r="G770" i="3" l="1"/>
  <c r="I769" i="3"/>
  <c r="G771" i="3" l="1"/>
  <c r="I770" i="3"/>
  <c r="G772" i="3" l="1"/>
  <c r="I771" i="3"/>
  <c r="G773" i="3" l="1"/>
  <c r="I772" i="3"/>
  <c r="I773" i="3" l="1"/>
  <c r="G774" i="3"/>
  <c r="G775" i="3" l="1"/>
  <c r="I774" i="3"/>
  <c r="G776" i="3" l="1"/>
  <c r="I775" i="3"/>
  <c r="I776" i="3" l="1"/>
  <c r="G777" i="3"/>
  <c r="I777" i="3" l="1"/>
  <c r="G778" i="3"/>
  <c r="I778" i="3" l="1"/>
  <c r="G779" i="3"/>
  <c r="G780" i="3" l="1"/>
  <c r="I779" i="3"/>
  <c r="G781" i="3" l="1"/>
  <c r="I780" i="3"/>
  <c r="I781" i="3" l="1"/>
  <c r="G782" i="3"/>
  <c r="G783" i="3" l="1"/>
  <c r="I782" i="3"/>
  <c r="G784" i="3" l="1"/>
  <c r="I783" i="3"/>
  <c r="I784" i="3" l="1"/>
  <c r="G785" i="3"/>
  <c r="I785" i="3" l="1"/>
  <c r="G786" i="3"/>
  <c r="G787" i="3" l="1"/>
  <c r="I786" i="3"/>
  <c r="I787" i="3" l="1"/>
  <c r="G788" i="3"/>
  <c r="G789" i="3" l="1"/>
  <c r="I788" i="3"/>
  <c r="G790" i="3" l="1"/>
  <c r="I789" i="3"/>
  <c r="I790" i="3" l="1"/>
  <c r="G792" i="3"/>
  <c r="G791" i="3"/>
  <c r="I791" i="3" l="1"/>
  <c r="G793" i="3"/>
  <c r="G794" i="3"/>
  <c r="I792" i="3"/>
  <c r="G796" i="3" l="1"/>
  <c r="I794" i="3"/>
  <c r="G795" i="3"/>
  <c r="I793" i="3"/>
  <c r="G797" i="3" l="1"/>
  <c r="I795" i="3"/>
  <c r="G798" i="3"/>
  <c r="I796" i="3"/>
  <c r="G800" i="3" l="1"/>
  <c r="I798" i="3"/>
  <c r="I797" i="3"/>
  <c r="G799" i="3"/>
  <c r="I799" i="3" l="1"/>
  <c r="G801" i="3"/>
  <c r="I800" i="3"/>
  <c r="G802" i="3"/>
  <c r="I801" i="3" l="1"/>
  <c r="G803" i="3"/>
  <c r="G804" i="3"/>
  <c r="I802" i="3"/>
  <c r="G806" i="3" l="1"/>
  <c r="I804" i="3"/>
  <c r="G805" i="3"/>
  <c r="I803" i="3"/>
  <c r="I805" i="3" l="1"/>
  <c r="G807" i="3"/>
  <c r="G808" i="3"/>
  <c r="I806" i="3"/>
  <c r="I808" i="3" l="1"/>
  <c r="G810" i="3"/>
  <c r="G809" i="3"/>
  <c r="I807" i="3"/>
  <c r="G811" i="3" l="1"/>
  <c r="I809" i="3"/>
  <c r="G812" i="3"/>
  <c r="I810" i="3"/>
  <c r="G814" i="3" l="1"/>
  <c r="I812" i="3"/>
  <c r="I811" i="3"/>
  <c r="G813" i="3"/>
  <c r="G815" i="3" l="1"/>
  <c r="I813" i="3"/>
  <c r="I814" i="3"/>
  <c r="G816" i="3"/>
  <c r="I816" i="3" l="1"/>
  <c r="G818" i="3"/>
  <c r="I815" i="3"/>
  <c r="G817" i="3"/>
  <c r="G819" i="3" l="1"/>
  <c r="I817" i="3"/>
  <c r="G820" i="3"/>
  <c r="I818" i="3"/>
  <c r="G822" i="3" l="1"/>
  <c r="I820" i="3"/>
  <c r="I819" i="3"/>
  <c r="G821" i="3"/>
  <c r="G823" i="3" l="1"/>
  <c r="I821" i="3"/>
  <c r="G824" i="3"/>
  <c r="I822" i="3"/>
  <c r="G826" i="3" l="1"/>
  <c r="I824" i="3"/>
  <c r="I823" i="3"/>
  <c r="G825" i="3"/>
  <c r="G827" i="3" l="1"/>
  <c r="I825" i="3"/>
  <c r="G828" i="3"/>
  <c r="I826" i="3"/>
  <c r="G830" i="3" l="1"/>
  <c r="I828" i="3"/>
  <c r="I827" i="3"/>
  <c r="G829" i="3"/>
  <c r="I829" i="3" l="1"/>
  <c r="G831" i="3"/>
  <c r="I830" i="3"/>
  <c r="G832" i="3"/>
  <c r="G833" i="3" l="1"/>
  <c r="I831" i="3"/>
  <c r="G835" i="3"/>
  <c r="G834" i="3"/>
  <c r="I832" i="3"/>
  <c r="I834" i="3" l="1"/>
  <c r="G837" i="3"/>
  <c r="G838" i="3"/>
  <c r="I835" i="3"/>
  <c r="I833" i="3"/>
  <c r="G836" i="3"/>
  <c r="G839" i="3" l="1"/>
  <c r="I836" i="3"/>
  <c r="G840" i="3"/>
  <c r="I837" i="3"/>
  <c r="G841" i="3"/>
  <c r="I838" i="3"/>
  <c r="G844" i="3" l="1"/>
  <c r="I841" i="3"/>
  <c r="G843" i="3"/>
  <c r="I840" i="3"/>
  <c r="I839" i="3"/>
  <c r="G842" i="3"/>
  <c r="I842" i="3" l="1"/>
  <c r="G845" i="3"/>
  <c r="G846" i="3"/>
  <c r="I843" i="3"/>
  <c r="G847" i="3"/>
  <c r="I844" i="3"/>
  <c r="I847" i="3" l="1"/>
  <c r="G850" i="3"/>
  <c r="G848" i="3"/>
  <c r="I845" i="3"/>
  <c r="I846" i="3"/>
  <c r="G849" i="3"/>
  <c r="G853" i="3" l="1"/>
  <c r="I850" i="3"/>
  <c r="I849" i="3"/>
  <c r="G852" i="3"/>
  <c r="I848" i="3"/>
  <c r="G851" i="3"/>
  <c r="G854" i="3" l="1"/>
  <c r="I851" i="3"/>
  <c r="G855" i="3"/>
  <c r="I852" i="3"/>
  <c r="I853" i="3"/>
  <c r="G856" i="3"/>
  <c r="I856" i="3" l="1"/>
  <c r="G859" i="3"/>
  <c r="G858" i="3"/>
  <c r="I855" i="3"/>
  <c r="I854" i="3"/>
  <c r="G857" i="3"/>
  <c r="G860" i="3" l="1"/>
  <c r="I857" i="3"/>
  <c r="G862" i="3"/>
  <c r="I859" i="3"/>
  <c r="G861" i="3"/>
  <c r="I858" i="3"/>
  <c r="I861" i="3" l="1"/>
  <c r="G864" i="3"/>
  <c r="G865" i="3"/>
  <c r="I862" i="3"/>
  <c r="I860" i="3"/>
  <c r="G863" i="3"/>
  <c r="G867" i="3" l="1"/>
  <c r="I864" i="3"/>
  <c r="I863" i="3"/>
  <c r="G866" i="3"/>
  <c r="I865" i="3"/>
  <c r="G868" i="3"/>
  <c r="G869" i="3" l="1"/>
  <c r="I866" i="3"/>
  <c r="G871" i="3"/>
  <c r="I868" i="3"/>
  <c r="G870" i="3"/>
  <c r="I867" i="3"/>
  <c r="G873" i="3" l="1"/>
  <c r="I870" i="3"/>
  <c r="G874" i="3"/>
  <c r="I871" i="3"/>
  <c r="G872" i="3"/>
  <c r="I869" i="3"/>
  <c r="G877" i="3" l="1"/>
  <c r="I874" i="3"/>
  <c r="G875" i="3"/>
  <c r="I872" i="3"/>
  <c r="G876" i="3"/>
  <c r="I873" i="3"/>
  <c r="G879" i="3" l="1"/>
  <c r="I879" i="3" s="1"/>
  <c r="I876" i="3"/>
  <c r="I875" i="3"/>
  <c r="G878" i="3"/>
  <c r="G880" i="3"/>
  <c r="I880" i="3" s="1"/>
  <c r="I877" i="3"/>
  <c r="G881" i="3" l="1"/>
  <c r="I881" i="3" s="1"/>
  <c r="I878" i="3"/>
  <c r="C1048" i="3" l="1"/>
  <c r="E1048" i="3" s="1"/>
  <c r="I1048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Oscar Eduardo Rojas Santos</author>
    <author>Jose Antonio Zuluaga Guerrero</author>
  </authors>
  <commentList>
    <comment ref="D50" authorId="0" shapeId="0" xr:uid="{00000000-0006-0000-0200-000001000000}">
      <text>
        <r>
          <rPr>
            <sz val="9"/>
            <color indexed="81"/>
            <rFont val="Tahoma"/>
            <family val="2"/>
          </rPr>
          <t>Valor que se ajustará el 1 de Junio conforme el precio del Biocombustible vigente para el mes de Junio de 2013</t>
        </r>
      </text>
    </comment>
    <comment ref="D580" authorId="1" shapeId="0" xr:uid="{00000000-0006-0000-0200-000002000000}">
      <text>
        <r>
          <rPr>
            <sz val="9"/>
            <color indexed="81"/>
            <rFont val="Tahoma"/>
            <family val="2"/>
          </rPr>
          <t>A partir del 01/03/2018 el IP de la porción de bio es $205,19/gal</t>
        </r>
      </text>
    </comment>
    <comment ref="D608" authorId="1" shapeId="0" xr:uid="{00000000-0006-0000-0200-000003000000}">
      <text>
        <r>
          <rPr>
            <sz val="9"/>
            <color indexed="81"/>
            <rFont val="Tahoma"/>
            <family val="2"/>
          </rPr>
          <t>A partir del 5 de junio de 2018 la poricón Bio es $198,14 de acuerdo a Reslución del MME.</t>
        </r>
      </text>
    </comment>
    <comment ref="D646" authorId="1" shapeId="0" xr:uid="{00000000-0006-0000-0200-000004000000}">
      <text>
        <r>
          <rPr>
            <sz val="9"/>
            <color indexed="81"/>
            <rFont val="Tahoma"/>
            <family val="2"/>
          </rPr>
          <t>IP biocombustible vigente a partir del 6 de octubre de 2018</t>
        </r>
      </text>
    </comment>
    <comment ref="D656" authorId="1" shapeId="0" xr:uid="{00000000-0006-0000-0200-000005000000}">
      <text>
        <r>
          <rPr>
            <sz val="9"/>
            <color indexed="81"/>
            <rFont val="Tahoma"/>
            <family val="2"/>
          </rPr>
          <t>Precio vigente a partir del día 10 de noviembre de 2018, Resolución MME 41141 del 9 de noviembre de 2018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Fabian Cardona Flor (Ecopetrol S.A)</author>
  </authors>
  <commentList>
    <comment ref="C133" authorId="0" shapeId="0" xr:uid="{F79F11F2-2EA5-4CBE-A151-851E9787B908}">
      <text>
        <r>
          <rPr>
            <b/>
            <sz val="9"/>
            <color indexed="81"/>
            <rFont val="Tahoma"/>
            <family val="2"/>
          </rPr>
          <t>IPC Nov año corrido</t>
        </r>
      </text>
    </comment>
    <comment ref="B139" authorId="0" shapeId="0" xr:uid="{C626104B-03D1-4F63-85A7-EBF063921AFF}">
      <text>
        <r>
          <rPr>
            <b/>
            <sz val="9"/>
            <color indexed="81"/>
            <rFont val="Tahoma"/>
            <family val="2"/>
          </rPr>
          <t>Ver hoja de calculo</t>
        </r>
      </text>
    </comment>
    <comment ref="C143" authorId="0" shapeId="0" xr:uid="{1B5C7A88-4C80-4076-A2EB-0C947D0647F7}">
      <text>
        <r>
          <rPr>
            <b/>
            <sz val="9"/>
            <color indexed="81"/>
            <rFont val="Tahoma"/>
            <family val="2"/>
          </rPr>
          <t>IPC Nov año corrido</t>
        </r>
      </text>
    </comment>
    <comment ref="B149" authorId="0" shapeId="0" xr:uid="{21F72C05-4CFE-4CBC-A66B-BEA42B8F7DB9}">
      <text>
        <r>
          <rPr>
            <b/>
            <sz val="9"/>
            <color indexed="81"/>
            <rFont val="Tahoma"/>
            <family val="2"/>
          </rPr>
          <t>Ver hoja de calculo</t>
        </r>
      </text>
    </comment>
  </commentList>
</comments>
</file>

<file path=xl/sharedStrings.xml><?xml version="1.0" encoding="utf-8"?>
<sst xmlns="http://schemas.openxmlformats.org/spreadsheetml/2006/main" count="425" uniqueCount="72">
  <si>
    <t xml:space="preserve"> </t>
  </si>
  <si>
    <t>Resolución 18 2371 de Dic 29 de 2009</t>
  </si>
  <si>
    <t>Aplica desde el 1 de Enero de 2010</t>
  </si>
  <si>
    <t xml:space="preserve"> ($/Galón)</t>
  </si>
  <si>
    <t>MARGEN PLAN DE CONTINUIDAD</t>
  </si>
  <si>
    <t xml:space="preserve">Entregas en Cartagena </t>
  </si>
  <si>
    <t>Yumbo-Buenaventura (Poliducto)</t>
  </si>
  <si>
    <t>TOTAL ($/Galón)</t>
  </si>
  <si>
    <t>TARIFA DE TRANSPORTE BIOCOMBUSTIBLE (*)</t>
  </si>
  <si>
    <t>MANEJO Y OPERACIÓN ($/Galón)</t>
  </si>
  <si>
    <t>TARIFA DE TRANSPORTE ($/Galón)</t>
  </si>
  <si>
    <t>SITIO DE ENTREGA</t>
  </si>
  <si>
    <t>($/Galón)</t>
  </si>
  <si>
    <t>INGRESO AL PRODUCTOR Biocombustible 2%</t>
  </si>
  <si>
    <t>INGRESO AL PRODUCTOR Diesel Marino 98%</t>
  </si>
  <si>
    <t xml:space="preserve">TOTAL </t>
  </si>
  <si>
    <t>IMPUESTO NACIONAL A LA GASOLINA Y AL ACPM</t>
  </si>
  <si>
    <t>INGRESO AL PRODUCTOR</t>
  </si>
  <si>
    <t>VIGENCIA</t>
  </si>
  <si>
    <t>MARGEN DE CONTINUIDAD</t>
  </si>
  <si>
    <t xml:space="preserve"> PRECIO DIESEL MARINO NAVES EN VIAJES INTERNACIONALES </t>
  </si>
  <si>
    <t>TRANSPORTE Y MANEJO</t>
  </si>
  <si>
    <t>DIESEL MARINO CON 2% DE MEZCLA CON BIODIESEL PARA NAVES EN VIAJES INTERNACIONALES</t>
  </si>
  <si>
    <t>TOTAL IP  Diesel Marino 2</t>
  </si>
  <si>
    <t>TOTAL</t>
  </si>
  <si>
    <t>(*) Resolución 9 1867 de diciembre 28 de 2012 (planta de abastecimiento ubicada en el área de Buenaventura)</t>
  </si>
  <si>
    <t>VIGENTES HASTA EL 31 DE ENERO DE 2013</t>
  </si>
  <si>
    <t xml:space="preserve">Los precios de facturación son los vigentes en la fecha de despacho del producto y pueden variar sin previo aviso </t>
  </si>
  <si>
    <t>Los precios de facturación son los vigentes en la fecha de despacho del producto y pueden variar sin previo aviso</t>
  </si>
  <si>
    <t>VIGENTES HASTA EL 31 DE ENERO DE 2014</t>
  </si>
  <si>
    <t>VIGENTES HASTA EL 31 DE ENERO DE 2015</t>
  </si>
  <si>
    <t>Aplica desde el 1 febrero de 2014</t>
  </si>
  <si>
    <t>Circular de precio para el mes de Febrero 2014</t>
  </si>
  <si>
    <t>VIGENTES HASTA EL 31 DE ENERO DE 2016</t>
  </si>
  <si>
    <t>VIGENTES HASTA EL 31 DE ENERO DE 2017</t>
  </si>
  <si>
    <t>0.</t>
  </si>
  <si>
    <t>VIGENTES HASTA EL 31 DE DICIEMBRE DE 2016</t>
  </si>
  <si>
    <t>VIGENTES HASTA EL 31 DE ENERO DE 2018</t>
  </si>
  <si>
    <t>Galan - Yumbo (Poliducto)</t>
  </si>
  <si>
    <t>VIGENTES A PARTIR DEL 1 DE ENERO DE 2019</t>
  </si>
  <si>
    <t>Actualización IP Biodiesel Res MME 40213 Marzo 8_19</t>
  </si>
  <si>
    <t>RESOLUCIÓN MME 40187</t>
  </si>
  <si>
    <t>RESOLUCIÓN MME 40233</t>
  </si>
  <si>
    <t>RESOLUCIÓN MME 40263</t>
  </si>
  <si>
    <t>RESOLUCIÓN MME 40298</t>
  </si>
  <si>
    <t>RESOLUCIÓN MME 40337</t>
  </si>
  <si>
    <t>RESOLUCIÓN MME 40389</t>
  </si>
  <si>
    <t>VIGENTES A PARTIR DEL 1 DE ENERO DE 2020</t>
  </si>
  <si>
    <t>VIGENTES A PARTIR DEL 1 DE ENERO DE 2021</t>
  </si>
  <si>
    <t>RESOLUCIÓN MME 40148</t>
  </si>
  <si>
    <t>RESOLUCIÓN MME 40024</t>
  </si>
  <si>
    <t>RESOLUCIÓN MME 40064</t>
  </si>
  <si>
    <t xml:space="preserve">RESOLUCIÓN MME 40114 y 40112 </t>
  </si>
  <si>
    <t xml:space="preserve">RESOLUCIÓN MME 40112 </t>
  </si>
  <si>
    <t>RESOLUCIÓN MME 40183</t>
  </si>
  <si>
    <t>RESOLUCIÓN MME 40226</t>
  </si>
  <si>
    <t>RESOLUCIÓN MME 40296</t>
  </si>
  <si>
    <t>VIGENTES A PARTIR DEL 1 DE ENERO DE 2022</t>
  </si>
  <si>
    <t>RESOLUCIÓN MME 40378</t>
  </si>
  <si>
    <t>RESOLUCIÓN MME 40423</t>
  </si>
  <si>
    <t>RESOLUCIÓN MME 40053</t>
  </si>
  <si>
    <t>RESOLUCIÓN MME 40095</t>
  </si>
  <si>
    <t>RESOLUCIÓN MME 40220</t>
  </si>
  <si>
    <t>RESOLUCIÓN 40389 DEL MME</t>
  </si>
  <si>
    <t>RESOLUCIÓN 40449 DEL MME</t>
  </si>
  <si>
    <t>RESOLUCIÓN 40508 DEL MME</t>
  </si>
  <si>
    <t>VIGENTES A PARTIR DEL 1 DE ENERO DE 2023</t>
  </si>
  <si>
    <t>RESOLUCIÓN 40544 DEL MME</t>
  </si>
  <si>
    <t>RESOLUCIÓN 40162 DEL MME</t>
  </si>
  <si>
    <t>RESOLUCIÓN MME</t>
  </si>
  <si>
    <t>TRANSPORTE Y MANEJO*</t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</si>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</sst>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-* #,##0.00\ _P_t_s_-;\-* #,##0.00\ _P_t_s_-;_-* &quot;-&quot;??\ _P_t_s_-;_-@_-"/>
    <numFmt numFmtId="167" formatCode="_-* #,##0.00\ &quot;Pts&quot;_-;\-* #,##0.00\ &quot;Pts&quot;_-;_-* &quot;-&quot;??\ &quot;Pts&quot;_-;_-@_-"/>
    <numFmt numFmtId="168" formatCode="&quot;$&quot;\ #,##0.00"/>
    <numFmt numFmtId="169" formatCode="mmmm\ d\,\ yyyy"/>
    <numFmt numFmtId="170" formatCode="_-* #,##0.00\ _p_t_a_-;\-* #,##0.00\ _p_t_a_-;_-* &quot;-&quot;??\ _p_t_a_-;_-@_-"/>
    <numFmt numFmtId="171" formatCode="_ * #,##0.00_ ;_ * \-#,##0.00_ ;_ * &quot;-&quot;??_ ;_ @_ "/>
    <numFmt numFmtId="172" formatCode="General_)"/>
    <numFmt numFmtId="173" formatCode="_(* #,##0_);_(* \(#,##0\);_(* &quot;-&quot;??_);_(@_)"/>
    <numFmt numFmtId="174" formatCode="&quot;$&quot;\ #,##0.000000"/>
    <numFmt numFmtId="175" formatCode="0.00000%"/>
    <numFmt numFmtId="176" formatCode="0.0000"/>
    <numFmt numFmtId="177" formatCode="_-* #,##0.00000_-;\-* #,##0.00000_-;_-* &quot;-&quot;??_-;_-@_-"/>
    <numFmt numFmtId="178" formatCode="dddd"/>
    <numFmt numFmtId="179" formatCode="[$-F800]dddd\,\ mmmm\ dd\,\ yyyy"/>
  </numFmts>
  <fonts count="35"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name val="MS Sans Serif"/>
      <family val="2"/>
    </font>
    <font>
      <sz val="7"/>
      <name val="Small Fonts"/>
      <family val="2"/>
    </font>
    <font>
      <b/>
      <sz val="8"/>
      <name val="Times New Roman"/>
      <family val="1"/>
    </font>
    <font>
      <sz val="8"/>
      <name val="Helv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b/>
      <sz val="8"/>
      <color theme="3"/>
      <name val="Arial"/>
      <family val="2"/>
    </font>
    <font>
      <b/>
      <sz val="9"/>
      <color theme="3"/>
      <name val="Arial"/>
      <family val="2"/>
    </font>
    <font>
      <sz val="10"/>
      <color theme="3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i/>
      <sz val="8"/>
      <color rgb="FFFF0000"/>
      <name val="Arial"/>
      <family val="2"/>
    </font>
    <font>
      <b/>
      <sz val="14"/>
      <color rgb="FF004236"/>
      <name val="Arial"/>
      <family val="2"/>
    </font>
    <font>
      <sz val="10"/>
      <color rgb="FF004236"/>
      <name val="Arial"/>
      <family val="2"/>
    </font>
    <font>
      <b/>
      <sz val="9"/>
      <color indexed="81"/>
      <name val="Tahoma"/>
      <family val="2"/>
    </font>
    <font>
      <sz val="8"/>
      <color theme="0" tint="-0.34998626667073579"/>
      <name val="Arial"/>
      <family val="2"/>
    </font>
    <font>
      <b/>
      <sz val="8"/>
      <color indexed="10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76">
    <xf numFmtId="0" fontId="0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9" fillId="0" borderId="0"/>
    <xf numFmtId="0" fontId="8" fillId="0" borderId="0"/>
    <xf numFmtId="0" fontId="9" fillId="0" borderId="0"/>
    <xf numFmtId="0" fontId="10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0" fillId="0" borderId="0" applyNumberFormat="0" applyFill="0" applyBorder="0" applyAlignment="0" applyProtection="0"/>
    <xf numFmtId="165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0" fillId="0" borderId="0">
      <protection locked="0"/>
    </xf>
    <xf numFmtId="37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2" fontId="14" fillId="0" borderId="0">
      <alignment horizontal="left"/>
    </xf>
    <xf numFmtId="38" fontId="15" fillId="0" borderId="0"/>
    <xf numFmtId="0" fontId="10" fillId="0" borderId="1">
      <protection locked="0"/>
    </xf>
  </cellStyleXfs>
  <cellXfs count="90">
    <xf numFmtId="0" fontId="0" fillId="0" borderId="0" xfId="0"/>
    <xf numFmtId="166" fontId="0" fillId="2" borderId="2" xfId="56" applyFont="1" applyFill="1" applyBorder="1" applyProtection="1">
      <protection hidden="1"/>
    </xf>
    <xf numFmtId="0" fontId="0" fillId="2" borderId="3" xfId="0" applyFill="1" applyBorder="1" applyProtection="1">
      <protection hidden="1"/>
    </xf>
    <xf numFmtId="166" fontId="0" fillId="2" borderId="4" xfId="56" applyFont="1" applyFill="1" applyBorder="1" applyProtection="1">
      <protection hidden="1"/>
    </xf>
    <xf numFmtId="0" fontId="0" fillId="2" borderId="5" xfId="0" applyFill="1" applyBorder="1" applyProtection="1">
      <protection hidden="1"/>
    </xf>
    <xf numFmtId="166" fontId="1" fillId="2" borderId="4" xfId="56" applyFont="1" applyFill="1" applyBorder="1" applyProtection="1">
      <protection hidden="1"/>
    </xf>
    <xf numFmtId="0" fontId="1" fillId="2" borderId="5" xfId="0" applyFont="1" applyFill="1" applyBorder="1" applyProtection="1">
      <protection hidden="1"/>
    </xf>
    <xf numFmtId="0" fontId="2" fillId="3" borderId="6" xfId="0" applyFont="1" applyFill="1" applyBorder="1" applyAlignment="1" applyProtection="1">
      <alignment horizontal="center" vertical="center" wrapText="1"/>
      <protection hidden="1"/>
    </xf>
    <xf numFmtId="0" fontId="2" fillId="3" borderId="7" xfId="0" applyFont="1" applyFill="1" applyBorder="1" applyAlignment="1" applyProtection="1">
      <alignment horizontal="center" vertical="center"/>
      <protection hidden="1"/>
    </xf>
    <xf numFmtId="166" fontId="0" fillId="2" borderId="0" xfId="56" applyFont="1" applyFill="1" applyBorder="1" applyProtection="1">
      <protection hidden="1"/>
    </xf>
    <xf numFmtId="0" fontId="3" fillId="2" borderId="0" xfId="0" applyFont="1" applyFill="1" applyProtection="1">
      <protection hidden="1"/>
    </xf>
    <xf numFmtId="43" fontId="0" fillId="2" borderId="2" xfId="0" applyNumberFormat="1" applyFill="1" applyBorder="1" applyProtection="1">
      <protection hidden="1"/>
    </xf>
    <xf numFmtId="166" fontId="0" fillId="2" borderId="8" xfId="56" applyFont="1" applyFill="1" applyBorder="1" applyProtection="1">
      <protection hidden="1"/>
    </xf>
    <xf numFmtId="43" fontId="0" fillId="2" borderId="4" xfId="0" applyNumberFormat="1" applyFill="1" applyBorder="1" applyProtection="1">
      <protection hidden="1"/>
    </xf>
    <xf numFmtId="166" fontId="0" fillId="0" borderId="4" xfId="56" applyFont="1" applyFill="1" applyBorder="1" applyProtection="1">
      <protection hidden="1"/>
    </xf>
    <xf numFmtId="166" fontId="0" fillId="0" borderId="0" xfId="56" applyFont="1" applyFill="1" applyBorder="1" applyProtection="1">
      <protection hidden="1"/>
    </xf>
    <xf numFmtId="0" fontId="2" fillId="3" borderId="6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wrapText="1"/>
      <protection hidden="1"/>
    </xf>
    <xf numFmtId="0" fontId="6" fillId="0" borderId="0" xfId="0" applyFont="1" applyAlignment="1" applyProtection="1">
      <alignment horizontal="center"/>
      <protection hidden="1"/>
    </xf>
    <xf numFmtId="169" fontId="7" fillId="0" borderId="0" xfId="0" applyNumberFormat="1" applyFont="1" applyProtection="1">
      <protection hidden="1"/>
    </xf>
    <xf numFmtId="169" fontId="6" fillId="0" borderId="0" xfId="0" applyNumberFormat="1" applyFont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2" fillId="3" borderId="9" xfId="0" applyFont="1" applyFill="1" applyBorder="1" applyAlignment="1" applyProtection="1">
      <alignment horizontal="center" vertical="center" wrapText="1"/>
      <protection hidden="1"/>
    </xf>
    <xf numFmtId="0" fontId="4" fillId="3" borderId="9" xfId="0" applyFont="1" applyFill="1" applyBorder="1" applyAlignment="1" applyProtection="1">
      <alignment horizontal="center" vertical="center" wrapText="1"/>
      <protection hidden="1"/>
    </xf>
    <xf numFmtId="0" fontId="2" fillId="3" borderId="9" xfId="0" applyFont="1" applyFill="1" applyBorder="1" applyAlignment="1" applyProtection="1">
      <alignment horizontal="center"/>
      <protection hidden="1"/>
    </xf>
    <xf numFmtId="0" fontId="22" fillId="3" borderId="9" xfId="0" applyFont="1" applyFill="1" applyBorder="1" applyAlignment="1" applyProtection="1">
      <alignment horizontal="center" vertical="center" wrapText="1"/>
      <protection hidden="1"/>
    </xf>
    <xf numFmtId="0" fontId="23" fillId="3" borderId="9" xfId="0" applyFont="1" applyFill="1" applyBorder="1" applyAlignment="1" applyProtection="1">
      <alignment horizontal="center"/>
      <protection hidden="1"/>
    </xf>
    <xf numFmtId="168" fontId="24" fillId="0" borderId="9" xfId="65" applyNumberFormat="1" applyFont="1" applyBorder="1" applyAlignment="1" applyProtection="1">
      <alignment vertical="center"/>
      <protection hidden="1"/>
    </xf>
    <xf numFmtId="0" fontId="0" fillId="2" borderId="0" xfId="0" applyFill="1" applyProtection="1">
      <protection hidden="1"/>
    </xf>
    <xf numFmtId="0" fontId="5" fillId="0" borderId="0" xfId="0" applyFont="1" applyAlignment="1" applyProtection="1">
      <alignment horizontal="center" wrapText="1"/>
      <protection hidden="1"/>
    </xf>
    <xf numFmtId="2" fontId="0" fillId="0" borderId="0" xfId="0" applyNumberFormat="1"/>
    <xf numFmtId="168" fontId="24" fillId="0" borderId="9" xfId="65" applyNumberFormat="1" applyFont="1" applyFill="1" applyBorder="1" applyAlignment="1" applyProtection="1">
      <alignment vertical="center"/>
      <protection hidden="1"/>
    </xf>
    <xf numFmtId="168" fontId="25" fillId="0" borderId="9" xfId="21" applyNumberFormat="1" applyFont="1" applyBorder="1" applyAlignment="1" applyProtection="1">
      <alignment horizontal="right" vertical="center"/>
      <protection hidden="1"/>
    </xf>
    <xf numFmtId="168" fontId="0" fillId="0" borderId="9" xfId="65" applyNumberFormat="1" applyFont="1" applyBorder="1" applyAlignment="1" applyProtection="1">
      <alignment horizontal="right" vertical="center"/>
      <protection hidden="1"/>
    </xf>
    <xf numFmtId="9" fontId="0" fillId="0" borderId="0" xfId="169" applyFont="1"/>
    <xf numFmtId="10" fontId="0" fillId="0" borderId="0" xfId="169" applyNumberFormat="1" applyFont="1"/>
    <xf numFmtId="43" fontId="0" fillId="4" borderId="4" xfId="0" applyNumberFormat="1" applyFill="1" applyBorder="1" applyProtection="1">
      <protection hidden="1"/>
    </xf>
    <xf numFmtId="9" fontId="0" fillId="4" borderId="0" xfId="0" applyNumberFormat="1" applyFill="1"/>
    <xf numFmtId="0" fontId="26" fillId="0" borderId="0" xfId="0" applyFont="1"/>
    <xf numFmtId="0" fontId="0" fillId="0" borderId="0" xfId="0" applyProtection="1">
      <protection hidden="1"/>
    </xf>
    <xf numFmtId="166" fontId="0" fillId="0" borderId="0" xfId="56" applyFont="1" applyProtection="1">
      <protection hidden="1"/>
    </xf>
    <xf numFmtId="14" fontId="0" fillId="0" borderId="9" xfId="0" applyNumberFormat="1" applyBorder="1" applyProtection="1">
      <protection hidden="1"/>
    </xf>
    <xf numFmtId="168" fontId="0" fillId="0" borderId="9" xfId="65" applyNumberFormat="1" applyFont="1" applyBorder="1" applyAlignment="1" applyProtection="1">
      <alignment vertical="center"/>
      <protection hidden="1"/>
    </xf>
    <xf numFmtId="14" fontId="0" fillId="0" borderId="0" xfId="0" applyNumberFormat="1" applyProtection="1">
      <protection hidden="1"/>
    </xf>
    <xf numFmtId="168" fontId="0" fillId="0" borderId="9" xfId="65" applyNumberFormat="1" applyFont="1" applyFill="1" applyBorder="1" applyAlignment="1" applyProtection="1">
      <alignment vertical="center"/>
      <protection hidden="1"/>
    </xf>
    <xf numFmtId="174" fontId="0" fillId="0" borderId="0" xfId="0" applyNumberFormat="1" applyProtection="1">
      <protection hidden="1"/>
    </xf>
    <xf numFmtId="168" fontId="24" fillId="5" borderId="9" xfId="65" applyNumberFormat="1" applyFont="1" applyFill="1" applyBorder="1" applyAlignment="1" applyProtection="1">
      <alignment vertical="center"/>
      <protection hidden="1"/>
    </xf>
    <xf numFmtId="168" fontId="1" fillId="5" borderId="9" xfId="65" applyNumberFormat="1" applyFont="1" applyFill="1" applyBorder="1" applyAlignment="1" applyProtection="1">
      <alignment vertical="center"/>
      <protection hidden="1"/>
    </xf>
    <xf numFmtId="166" fontId="26" fillId="2" borderId="4" xfId="56" applyFont="1" applyFill="1" applyBorder="1" applyProtection="1">
      <protection hidden="1"/>
    </xf>
    <xf numFmtId="166" fontId="26" fillId="0" borderId="0" xfId="56" applyFont="1" applyFill="1" applyBorder="1" applyProtection="1">
      <protection hidden="1"/>
    </xf>
    <xf numFmtId="10" fontId="0" fillId="6" borderId="0" xfId="0" applyNumberFormat="1" applyFill="1"/>
    <xf numFmtId="168" fontId="1" fillId="0" borderId="9" xfId="65" applyNumberFormat="1" applyFont="1" applyFill="1" applyBorder="1" applyAlignment="1" applyProtection="1">
      <alignment vertical="center"/>
      <protection hidden="1"/>
    </xf>
    <xf numFmtId="0" fontId="27" fillId="0" borderId="0" xfId="0" applyFont="1" applyProtection="1">
      <protection hidden="1"/>
    </xf>
    <xf numFmtId="168" fontId="1" fillId="0" borderId="9" xfId="65" applyNumberFormat="1" applyFont="1" applyBorder="1" applyAlignment="1" applyProtection="1">
      <alignment horizontal="right" vertical="center"/>
      <protection hidden="1"/>
    </xf>
    <xf numFmtId="168" fontId="1" fillId="0" borderId="9" xfId="65" applyNumberFormat="1" applyFont="1" applyBorder="1" applyAlignment="1" applyProtection="1">
      <alignment vertical="center"/>
      <protection hidden="1"/>
    </xf>
    <xf numFmtId="168" fontId="25" fillId="0" borderId="9" xfId="21" applyNumberFormat="1" applyFont="1" applyFill="1" applyBorder="1" applyAlignment="1" applyProtection="1">
      <alignment horizontal="right" vertical="center"/>
      <protection hidden="1"/>
    </xf>
    <xf numFmtId="168" fontId="25" fillId="0" borderId="9" xfId="65" applyNumberFormat="1" applyFont="1" applyFill="1" applyBorder="1" applyAlignment="1" applyProtection="1">
      <alignment vertical="center"/>
      <protection hidden="1"/>
    </xf>
    <xf numFmtId="168" fontId="24" fillId="7" borderId="9" xfId="65" applyNumberFormat="1" applyFont="1" applyFill="1" applyBorder="1" applyAlignment="1" applyProtection="1">
      <alignment vertical="center"/>
      <protection hidden="1"/>
    </xf>
    <xf numFmtId="175" fontId="0" fillId="0" borderId="0" xfId="169" applyNumberFormat="1" applyFont="1" applyProtection="1">
      <protection hidden="1"/>
    </xf>
    <xf numFmtId="168" fontId="1" fillId="8" borderId="9" xfId="65" applyNumberFormat="1" applyFont="1" applyFill="1" applyBorder="1" applyAlignment="1" applyProtection="1">
      <alignment vertical="center"/>
      <protection hidden="1"/>
    </xf>
    <xf numFmtId="168" fontId="1" fillId="9" borderId="9" xfId="65" applyNumberFormat="1" applyFont="1" applyFill="1" applyBorder="1" applyAlignment="1" applyProtection="1">
      <alignment vertical="center"/>
      <protection hidden="1"/>
    </xf>
    <xf numFmtId="166" fontId="26" fillId="10" borderId="4" xfId="56" applyFont="1" applyFill="1" applyBorder="1" applyProtection="1">
      <protection hidden="1"/>
    </xf>
    <xf numFmtId="166" fontId="26" fillId="10" borderId="0" xfId="56" applyFont="1" applyFill="1" applyBorder="1" applyProtection="1">
      <protection hidden="1"/>
    </xf>
    <xf numFmtId="166" fontId="1" fillId="10" borderId="4" xfId="56" applyFont="1" applyFill="1" applyBorder="1" applyProtection="1">
      <protection hidden="1"/>
    </xf>
    <xf numFmtId="176" fontId="0" fillId="0" borderId="0" xfId="0" applyNumberFormat="1"/>
    <xf numFmtId="168" fontId="25" fillId="11" borderId="9" xfId="21" applyNumberFormat="1" applyFont="1" applyFill="1" applyBorder="1" applyAlignment="1" applyProtection="1">
      <alignment horizontal="right" vertical="center"/>
      <protection hidden="1"/>
    </xf>
    <xf numFmtId="166" fontId="26" fillId="12" borderId="0" xfId="56" applyFont="1" applyFill="1" applyBorder="1" applyProtection="1">
      <protection hidden="1"/>
    </xf>
    <xf numFmtId="10" fontId="0" fillId="12" borderId="0" xfId="0" applyNumberFormat="1" applyFill="1"/>
    <xf numFmtId="177" fontId="0" fillId="0" borderId="0" xfId="0" applyNumberFormat="1"/>
    <xf numFmtId="0" fontId="31" fillId="0" borderId="0" xfId="0" applyFont="1" applyProtection="1">
      <protection hidden="1"/>
    </xf>
    <xf numFmtId="169" fontId="4" fillId="0" borderId="0" xfId="0" applyNumberFormat="1" applyFont="1" applyProtection="1">
      <protection hidden="1"/>
    </xf>
    <xf numFmtId="169" fontId="32" fillId="0" borderId="0" xfId="0" applyNumberFormat="1" applyFont="1" applyProtection="1">
      <protection hidden="1"/>
    </xf>
    <xf numFmtId="0" fontId="33" fillId="0" borderId="0" xfId="0" applyFont="1" applyProtection="1">
      <protection hidden="1"/>
    </xf>
    <xf numFmtId="168" fontId="33" fillId="0" borderId="0" xfId="0" applyNumberFormat="1" applyFont="1" applyProtection="1">
      <protection hidden="1"/>
    </xf>
    <xf numFmtId="178" fontId="0" fillId="0" borderId="0" xfId="0" applyNumberFormat="1" applyProtection="1">
      <protection hidden="1"/>
    </xf>
    <xf numFmtId="179" fontId="34" fillId="0" borderId="9" xfId="0" applyNumberFormat="1" applyFont="1" applyBorder="1" applyAlignment="1" applyProtection="1">
      <alignment horizontal="justify" vertical="justify" wrapText="1"/>
      <protection hidden="1"/>
    </xf>
    <xf numFmtId="179" fontId="34" fillId="0" borderId="9" xfId="0" applyNumberFormat="1" applyFont="1" applyBorder="1" applyAlignment="1" applyProtection="1">
      <alignment horizontal="distributed" vertical="distributed" wrapText="1"/>
      <protection hidden="1"/>
    </xf>
    <xf numFmtId="168" fontId="1" fillId="12" borderId="9" xfId="65" applyNumberFormat="1" applyFont="1" applyFill="1" applyBorder="1" applyAlignment="1" applyProtection="1">
      <alignment vertical="center"/>
      <protection hidden="1"/>
    </xf>
    <xf numFmtId="168" fontId="1" fillId="0" borderId="9" xfId="65" applyNumberFormat="1" applyFont="1" applyFill="1" applyBorder="1" applyAlignment="1" applyProtection="1">
      <alignment horizontal="right" vertical="center"/>
      <protection hidden="1"/>
    </xf>
    <xf numFmtId="179" fontId="0" fillId="0" borderId="9" xfId="0" applyNumberFormat="1" applyBorder="1" applyAlignment="1" applyProtection="1">
      <alignment horizontal="left"/>
      <protection hidden="1"/>
    </xf>
    <xf numFmtId="0" fontId="0" fillId="0" borderId="9" xfId="0" applyBorder="1" applyProtection="1">
      <protection hidden="1"/>
    </xf>
    <xf numFmtId="168" fontId="1" fillId="13" borderId="9" xfId="65" applyNumberFormat="1" applyFont="1" applyFill="1" applyBorder="1" applyAlignment="1" applyProtection="1">
      <alignment vertical="center"/>
      <protection hidden="1"/>
    </xf>
    <xf numFmtId="0" fontId="2" fillId="3" borderId="9" xfId="0" applyFont="1" applyFill="1" applyBorder="1" applyAlignment="1" applyProtection="1">
      <alignment horizontal="center" vertical="center" wrapText="1"/>
      <protection hidden="1"/>
    </xf>
    <xf numFmtId="169" fontId="28" fillId="0" borderId="0" xfId="94" applyNumberFormat="1" applyFont="1" applyAlignment="1" applyProtection="1">
      <alignment horizontal="center"/>
      <protection hidden="1"/>
    </xf>
    <xf numFmtId="169" fontId="28" fillId="0" borderId="0" xfId="94" quotePrefix="1" applyNumberFormat="1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right" wrapText="1"/>
      <protection hidden="1"/>
    </xf>
    <xf numFmtId="0" fontId="5" fillId="0" borderId="0" xfId="0" applyFont="1" applyAlignment="1" applyProtection="1">
      <alignment horizontal="center" wrapText="1"/>
      <protection hidden="1"/>
    </xf>
    <xf numFmtId="0" fontId="29" fillId="2" borderId="0" xfId="0" applyFont="1" applyFill="1" applyAlignment="1" applyProtection="1">
      <alignment horizontal="left" vertical="center" wrapText="1"/>
      <protection hidden="1"/>
    </xf>
    <xf numFmtId="168" fontId="24" fillId="0" borderId="10" xfId="65" applyNumberFormat="1" applyFont="1" applyBorder="1" applyAlignment="1" applyProtection="1">
      <alignment horizontal="right" vertical="center"/>
      <protection hidden="1"/>
    </xf>
    <xf numFmtId="168" fontId="24" fillId="0" borderId="11" xfId="65" applyNumberFormat="1" applyFont="1" applyBorder="1" applyAlignment="1" applyProtection="1">
      <alignment horizontal="right" vertical="center"/>
      <protection hidden="1"/>
    </xf>
  </cellXfs>
  <cellStyles count="176">
    <cellStyle name="Cancel" xfId="1" xr:uid="{00000000-0005-0000-0000-000000000000}"/>
    <cellStyle name="Cancel 2" xfId="2" xr:uid="{00000000-0005-0000-0000-000001000000}"/>
    <cellStyle name="Cancel 2 2" xfId="3" xr:uid="{00000000-0005-0000-0000-000002000000}"/>
    <cellStyle name="Comma0 - Modelo1" xfId="4" xr:uid="{00000000-0005-0000-0000-000003000000}"/>
    <cellStyle name="Comma0 - Style1" xfId="5" xr:uid="{00000000-0005-0000-0000-000004000000}"/>
    <cellStyle name="Comma1 - Modelo2" xfId="6" xr:uid="{00000000-0005-0000-0000-000005000000}"/>
    <cellStyle name="Comma1 - Style2" xfId="7" xr:uid="{00000000-0005-0000-0000-000006000000}"/>
    <cellStyle name="Dia" xfId="8" xr:uid="{00000000-0005-0000-0000-000007000000}"/>
    <cellStyle name="Encabez1" xfId="9" xr:uid="{00000000-0005-0000-0000-000008000000}"/>
    <cellStyle name="Encabez2" xfId="10" xr:uid="{00000000-0005-0000-0000-000009000000}"/>
    <cellStyle name="F2" xfId="11" xr:uid="{00000000-0005-0000-0000-00000A000000}"/>
    <cellStyle name="F3" xfId="12" xr:uid="{00000000-0005-0000-0000-00000B000000}"/>
    <cellStyle name="F4" xfId="13" xr:uid="{00000000-0005-0000-0000-00000C000000}"/>
    <cellStyle name="F5" xfId="14" xr:uid="{00000000-0005-0000-0000-00000D000000}"/>
    <cellStyle name="F6" xfId="15" xr:uid="{00000000-0005-0000-0000-00000E000000}"/>
    <cellStyle name="F7" xfId="16" xr:uid="{00000000-0005-0000-0000-00000F000000}"/>
    <cellStyle name="F8" xfId="17" xr:uid="{00000000-0005-0000-0000-000010000000}"/>
    <cellStyle name="Fijo" xfId="18" xr:uid="{00000000-0005-0000-0000-000011000000}"/>
    <cellStyle name="Financiero" xfId="19" xr:uid="{00000000-0005-0000-0000-000012000000}"/>
    <cellStyle name="Hipervínculo 2" xfId="20" xr:uid="{00000000-0005-0000-0000-000013000000}"/>
    <cellStyle name="Millares" xfId="21" builtinId="3"/>
    <cellStyle name="Millares [0] 2" xfId="22" xr:uid="{00000000-0005-0000-0000-000015000000}"/>
    <cellStyle name="Millares [0] 3" xfId="23" xr:uid="{00000000-0005-0000-0000-000016000000}"/>
    <cellStyle name="Millares [0] 4" xfId="24" xr:uid="{00000000-0005-0000-0000-000017000000}"/>
    <cellStyle name="Millares 10" xfId="25" xr:uid="{00000000-0005-0000-0000-000018000000}"/>
    <cellStyle name="Millares 11" xfId="26" xr:uid="{00000000-0005-0000-0000-000019000000}"/>
    <cellStyle name="Millares 12" xfId="27" xr:uid="{00000000-0005-0000-0000-00001A000000}"/>
    <cellStyle name="Millares 13" xfId="28" xr:uid="{00000000-0005-0000-0000-00001B000000}"/>
    <cellStyle name="Millares 14" xfId="29" xr:uid="{00000000-0005-0000-0000-00001C000000}"/>
    <cellStyle name="Millares 15" xfId="30" xr:uid="{00000000-0005-0000-0000-00001D000000}"/>
    <cellStyle name="Millares 16" xfId="31" xr:uid="{00000000-0005-0000-0000-00001E000000}"/>
    <cellStyle name="Millares 17" xfId="32" xr:uid="{00000000-0005-0000-0000-00001F000000}"/>
    <cellStyle name="Millares 18" xfId="33" xr:uid="{00000000-0005-0000-0000-000020000000}"/>
    <cellStyle name="Millares 19" xfId="34" xr:uid="{00000000-0005-0000-0000-000021000000}"/>
    <cellStyle name="Millares 2" xfId="35" xr:uid="{00000000-0005-0000-0000-000022000000}"/>
    <cellStyle name="Millares 2 2" xfId="36" xr:uid="{00000000-0005-0000-0000-000023000000}"/>
    <cellStyle name="Millares 2 2 2" xfId="37" xr:uid="{00000000-0005-0000-0000-000024000000}"/>
    <cellStyle name="Millares 2 2 2 2" xfId="38" xr:uid="{00000000-0005-0000-0000-000025000000}"/>
    <cellStyle name="Millares 2 3" xfId="39" xr:uid="{00000000-0005-0000-0000-000026000000}"/>
    <cellStyle name="Millares 2 3 2" xfId="40" xr:uid="{00000000-0005-0000-0000-000027000000}"/>
    <cellStyle name="Millares 2 3 3" xfId="41" xr:uid="{00000000-0005-0000-0000-000028000000}"/>
    <cellStyle name="Millares 20" xfId="42" xr:uid="{00000000-0005-0000-0000-000029000000}"/>
    <cellStyle name="Millares 21" xfId="43" xr:uid="{00000000-0005-0000-0000-00002A000000}"/>
    <cellStyle name="Millares 23" xfId="44" xr:uid="{00000000-0005-0000-0000-00002B000000}"/>
    <cellStyle name="Millares 3" xfId="45" xr:uid="{00000000-0005-0000-0000-00002C000000}"/>
    <cellStyle name="Millares 3 2" xfId="46" xr:uid="{00000000-0005-0000-0000-00002D000000}"/>
    <cellStyle name="Millares 3 2 2" xfId="47" xr:uid="{00000000-0005-0000-0000-00002E000000}"/>
    <cellStyle name="Millares 3 3" xfId="48" xr:uid="{00000000-0005-0000-0000-00002F000000}"/>
    <cellStyle name="Millares 37" xfId="49" xr:uid="{00000000-0005-0000-0000-000030000000}"/>
    <cellStyle name="Millares 4" xfId="50" xr:uid="{00000000-0005-0000-0000-000031000000}"/>
    <cellStyle name="Millares 4 2" xfId="51" xr:uid="{00000000-0005-0000-0000-000032000000}"/>
    <cellStyle name="Millares 4 2 2" xfId="52" xr:uid="{00000000-0005-0000-0000-000033000000}"/>
    <cellStyle name="Millares 4 3" xfId="53" xr:uid="{00000000-0005-0000-0000-000034000000}"/>
    <cellStyle name="Millares 4 3 2" xfId="54" xr:uid="{00000000-0005-0000-0000-000035000000}"/>
    <cellStyle name="Millares 4 3 3" xfId="55" xr:uid="{00000000-0005-0000-0000-000036000000}"/>
    <cellStyle name="Millares 5" xfId="56" xr:uid="{00000000-0005-0000-0000-000037000000}"/>
    <cellStyle name="Millares 5 2" xfId="57" xr:uid="{00000000-0005-0000-0000-000038000000}"/>
    <cellStyle name="Millares 5 3" xfId="58" xr:uid="{00000000-0005-0000-0000-000039000000}"/>
    <cellStyle name="Millares 6" xfId="59" xr:uid="{00000000-0005-0000-0000-00003A000000}"/>
    <cellStyle name="Millares 6 2" xfId="60" xr:uid="{00000000-0005-0000-0000-00003B000000}"/>
    <cellStyle name="Millares 7" xfId="61" xr:uid="{00000000-0005-0000-0000-00003C000000}"/>
    <cellStyle name="Millares 8" xfId="62" xr:uid="{00000000-0005-0000-0000-00003D000000}"/>
    <cellStyle name="Millares 8 2" xfId="63" xr:uid="{00000000-0005-0000-0000-00003E000000}"/>
    <cellStyle name="Millares 9" xfId="64" xr:uid="{00000000-0005-0000-0000-00003F000000}"/>
    <cellStyle name="Moneda" xfId="65" builtinId="4"/>
    <cellStyle name="Moneda [0] 2" xfId="66" xr:uid="{00000000-0005-0000-0000-000041000000}"/>
    <cellStyle name="Moneda [0] 3" xfId="67" xr:uid="{00000000-0005-0000-0000-000042000000}"/>
    <cellStyle name="Moneda 10" xfId="68" xr:uid="{00000000-0005-0000-0000-000043000000}"/>
    <cellStyle name="Moneda 2" xfId="69" xr:uid="{00000000-0005-0000-0000-000044000000}"/>
    <cellStyle name="Moneda 2 2" xfId="70" xr:uid="{00000000-0005-0000-0000-000045000000}"/>
    <cellStyle name="Moneda 2 2 2" xfId="71" xr:uid="{00000000-0005-0000-0000-000046000000}"/>
    <cellStyle name="Moneda 3" xfId="72" xr:uid="{00000000-0005-0000-0000-000047000000}"/>
    <cellStyle name="Moneda 3 2" xfId="73" xr:uid="{00000000-0005-0000-0000-000048000000}"/>
    <cellStyle name="Moneda 3 3" xfId="74" xr:uid="{00000000-0005-0000-0000-000049000000}"/>
    <cellStyle name="Moneda 3 4" xfId="75" xr:uid="{00000000-0005-0000-0000-00004A000000}"/>
    <cellStyle name="Moneda 4" xfId="76" xr:uid="{00000000-0005-0000-0000-00004B000000}"/>
    <cellStyle name="Moneda 5" xfId="77" xr:uid="{00000000-0005-0000-0000-00004C000000}"/>
    <cellStyle name="Moneda 6" xfId="78" xr:uid="{00000000-0005-0000-0000-00004D000000}"/>
    <cellStyle name="Moneda 7" xfId="79" xr:uid="{00000000-0005-0000-0000-00004E000000}"/>
    <cellStyle name="Moneda 8" xfId="80" xr:uid="{00000000-0005-0000-0000-00004F000000}"/>
    <cellStyle name="Moneda 9" xfId="81" xr:uid="{00000000-0005-0000-0000-000050000000}"/>
    <cellStyle name="Monetario" xfId="82" xr:uid="{00000000-0005-0000-0000-000051000000}"/>
    <cellStyle name="no dec" xfId="83" xr:uid="{00000000-0005-0000-0000-000052000000}"/>
    <cellStyle name="Normal" xfId="0" builtinId="0"/>
    <cellStyle name="Normal 10" xfId="84" xr:uid="{00000000-0005-0000-0000-000054000000}"/>
    <cellStyle name="Normal 11" xfId="85" xr:uid="{00000000-0005-0000-0000-000055000000}"/>
    <cellStyle name="Normal 12" xfId="86" xr:uid="{00000000-0005-0000-0000-000056000000}"/>
    <cellStyle name="Normal 13" xfId="87" xr:uid="{00000000-0005-0000-0000-000057000000}"/>
    <cellStyle name="Normal 14" xfId="88" xr:uid="{00000000-0005-0000-0000-000058000000}"/>
    <cellStyle name="Normal 15" xfId="89" xr:uid="{00000000-0005-0000-0000-000059000000}"/>
    <cellStyle name="Normal 16" xfId="90" xr:uid="{00000000-0005-0000-0000-00005A000000}"/>
    <cellStyle name="Normal 17" xfId="91" xr:uid="{00000000-0005-0000-0000-00005B000000}"/>
    <cellStyle name="Normal 18" xfId="92" xr:uid="{00000000-0005-0000-0000-00005C000000}"/>
    <cellStyle name="Normal 19" xfId="93" xr:uid="{00000000-0005-0000-0000-00005D000000}"/>
    <cellStyle name="Normal 2" xfId="94" xr:uid="{00000000-0005-0000-0000-00005E000000}"/>
    <cellStyle name="Normal 2 2" xfId="95" xr:uid="{00000000-0005-0000-0000-00005F000000}"/>
    <cellStyle name="Normal 2 2 2" xfId="96" xr:uid="{00000000-0005-0000-0000-000060000000}"/>
    <cellStyle name="Normal 2 3" xfId="97" xr:uid="{00000000-0005-0000-0000-000061000000}"/>
    <cellStyle name="Normal 20" xfId="98" xr:uid="{00000000-0005-0000-0000-000062000000}"/>
    <cellStyle name="Normal 21" xfId="99" xr:uid="{00000000-0005-0000-0000-000063000000}"/>
    <cellStyle name="Normal 22" xfId="100" xr:uid="{00000000-0005-0000-0000-000064000000}"/>
    <cellStyle name="Normal 23" xfId="101" xr:uid="{00000000-0005-0000-0000-000065000000}"/>
    <cellStyle name="Normal 24" xfId="102" xr:uid="{00000000-0005-0000-0000-000066000000}"/>
    <cellStyle name="Normal 25" xfId="103" xr:uid="{00000000-0005-0000-0000-000067000000}"/>
    <cellStyle name="Normal 26" xfId="104" xr:uid="{00000000-0005-0000-0000-000068000000}"/>
    <cellStyle name="Normal 27" xfId="105" xr:uid="{00000000-0005-0000-0000-000069000000}"/>
    <cellStyle name="Normal 28" xfId="106" xr:uid="{00000000-0005-0000-0000-00006A000000}"/>
    <cellStyle name="Normal 29" xfId="107" xr:uid="{00000000-0005-0000-0000-00006B000000}"/>
    <cellStyle name="Normal 3" xfId="108" xr:uid="{00000000-0005-0000-0000-00006C000000}"/>
    <cellStyle name="Normal 3 2" xfId="109" xr:uid="{00000000-0005-0000-0000-00006D000000}"/>
    <cellStyle name="Normal 30" xfId="110" xr:uid="{00000000-0005-0000-0000-00006E000000}"/>
    <cellStyle name="Normal 31" xfId="111" xr:uid="{00000000-0005-0000-0000-00006F000000}"/>
    <cellStyle name="Normal 32" xfId="112" xr:uid="{00000000-0005-0000-0000-000070000000}"/>
    <cellStyle name="Normal 33" xfId="113" xr:uid="{00000000-0005-0000-0000-000071000000}"/>
    <cellStyle name="Normal 34" xfId="114" xr:uid="{00000000-0005-0000-0000-000072000000}"/>
    <cellStyle name="Normal 35" xfId="115" xr:uid="{00000000-0005-0000-0000-000073000000}"/>
    <cellStyle name="Normal 36" xfId="116" xr:uid="{00000000-0005-0000-0000-000074000000}"/>
    <cellStyle name="Normal 37" xfId="117" xr:uid="{00000000-0005-0000-0000-000075000000}"/>
    <cellStyle name="Normal 38" xfId="118" xr:uid="{00000000-0005-0000-0000-000076000000}"/>
    <cellStyle name="Normal 39" xfId="119" xr:uid="{00000000-0005-0000-0000-000077000000}"/>
    <cellStyle name="Normal 4" xfId="120" xr:uid="{00000000-0005-0000-0000-000078000000}"/>
    <cellStyle name="Normal 4 2" xfId="121" xr:uid="{00000000-0005-0000-0000-000079000000}"/>
    <cellStyle name="Normal 40" xfId="122" xr:uid="{00000000-0005-0000-0000-00007A000000}"/>
    <cellStyle name="Normal 41" xfId="123" xr:uid="{00000000-0005-0000-0000-00007B000000}"/>
    <cellStyle name="Normal 42" xfId="124" xr:uid="{00000000-0005-0000-0000-00007C000000}"/>
    <cellStyle name="Normal 43" xfId="125" xr:uid="{00000000-0005-0000-0000-00007D000000}"/>
    <cellStyle name="Normal 44" xfId="126" xr:uid="{00000000-0005-0000-0000-00007E000000}"/>
    <cellStyle name="Normal 45" xfId="127" xr:uid="{00000000-0005-0000-0000-00007F000000}"/>
    <cellStyle name="Normal 46" xfId="128" xr:uid="{00000000-0005-0000-0000-000080000000}"/>
    <cellStyle name="Normal 47" xfId="129" xr:uid="{00000000-0005-0000-0000-000081000000}"/>
    <cellStyle name="Normal 48" xfId="130" xr:uid="{00000000-0005-0000-0000-000082000000}"/>
    <cellStyle name="Normal 49" xfId="131" xr:uid="{00000000-0005-0000-0000-000083000000}"/>
    <cellStyle name="Normal 5" xfId="132" xr:uid="{00000000-0005-0000-0000-000084000000}"/>
    <cellStyle name="Normal 50" xfId="133" xr:uid="{00000000-0005-0000-0000-000085000000}"/>
    <cellStyle name="Normal 51" xfId="134" xr:uid="{00000000-0005-0000-0000-000086000000}"/>
    <cellStyle name="Normal 52" xfId="135" xr:uid="{00000000-0005-0000-0000-000087000000}"/>
    <cellStyle name="Normal 53" xfId="136" xr:uid="{00000000-0005-0000-0000-000088000000}"/>
    <cellStyle name="Normal 54" xfId="137" xr:uid="{00000000-0005-0000-0000-000089000000}"/>
    <cellStyle name="Normal 55" xfId="138" xr:uid="{00000000-0005-0000-0000-00008A000000}"/>
    <cellStyle name="Normal 56" xfId="139" xr:uid="{00000000-0005-0000-0000-00008B000000}"/>
    <cellStyle name="Normal 57" xfId="140" xr:uid="{00000000-0005-0000-0000-00008C000000}"/>
    <cellStyle name="Normal 58" xfId="141" xr:uid="{00000000-0005-0000-0000-00008D000000}"/>
    <cellStyle name="Normal 59" xfId="142" xr:uid="{00000000-0005-0000-0000-00008E000000}"/>
    <cellStyle name="Normal 6" xfId="143" xr:uid="{00000000-0005-0000-0000-00008F000000}"/>
    <cellStyle name="Normal 60" xfId="144" xr:uid="{00000000-0005-0000-0000-000090000000}"/>
    <cellStyle name="Normal 61" xfId="145" xr:uid="{00000000-0005-0000-0000-000091000000}"/>
    <cellStyle name="Normal 62" xfId="146" xr:uid="{00000000-0005-0000-0000-000092000000}"/>
    <cellStyle name="Normal 63" xfId="147" xr:uid="{00000000-0005-0000-0000-000093000000}"/>
    <cellStyle name="Normal 64" xfId="148" xr:uid="{00000000-0005-0000-0000-000094000000}"/>
    <cellStyle name="Normal 65" xfId="149" xr:uid="{00000000-0005-0000-0000-000095000000}"/>
    <cellStyle name="Normal 66" xfId="150" xr:uid="{00000000-0005-0000-0000-000096000000}"/>
    <cellStyle name="Normal 67" xfId="151" xr:uid="{00000000-0005-0000-0000-000097000000}"/>
    <cellStyle name="Normal 68" xfId="152" xr:uid="{00000000-0005-0000-0000-000098000000}"/>
    <cellStyle name="Normal 69" xfId="153" xr:uid="{00000000-0005-0000-0000-000099000000}"/>
    <cellStyle name="Normal 7" xfId="154" xr:uid="{00000000-0005-0000-0000-00009A000000}"/>
    <cellStyle name="Normal 70" xfId="155" xr:uid="{00000000-0005-0000-0000-00009B000000}"/>
    <cellStyle name="Normal 71" xfId="156" xr:uid="{00000000-0005-0000-0000-00009C000000}"/>
    <cellStyle name="Normal 72" xfId="157" xr:uid="{00000000-0005-0000-0000-00009D000000}"/>
    <cellStyle name="Normal 73" xfId="158" xr:uid="{00000000-0005-0000-0000-00009E000000}"/>
    <cellStyle name="Normal 74" xfId="159" xr:uid="{00000000-0005-0000-0000-00009F000000}"/>
    <cellStyle name="Normal 74 2" xfId="160" xr:uid="{00000000-0005-0000-0000-0000A0000000}"/>
    <cellStyle name="Normal 75" xfId="161" xr:uid="{00000000-0005-0000-0000-0000A1000000}"/>
    <cellStyle name="Normal 76" xfId="162" xr:uid="{00000000-0005-0000-0000-0000A2000000}"/>
    <cellStyle name="Normal 77" xfId="163" xr:uid="{00000000-0005-0000-0000-0000A3000000}"/>
    <cellStyle name="Normal 78" xfId="164" xr:uid="{00000000-0005-0000-0000-0000A4000000}"/>
    <cellStyle name="Normal 79" xfId="165" xr:uid="{00000000-0005-0000-0000-0000A5000000}"/>
    <cellStyle name="Normal 8" xfId="166" xr:uid="{00000000-0005-0000-0000-0000A6000000}"/>
    <cellStyle name="Normal 80" xfId="167" xr:uid="{00000000-0005-0000-0000-0000A7000000}"/>
    <cellStyle name="Normal 9" xfId="168" xr:uid="{00000000-0005-0000-0000-0000A8000000}"/>
    <cellStyle name="Porcentaje" xfId="169" builtinId="5"/>
    <cellStyle name="Porcentaje 2" xfId="170" xr:uid="{00000000-0005-0000-0000-0000AA000000}"/>
    <cellStyle name="Porcentual 2" xfId="171" xr:uid="{00000000-0005-0000-0000-0000AB000000}"/>
    <cellStyle name="Porcentual 2 2" xfId="172" xr:uid="{00000000-0005-0000-0000-0000AC000000}"/>
    <cellStyle name="Priceheader" xfId="173" xr:uid="{00000000-0005-0000-0000-0000AD000000}"/>
    <cellStyle name="RM" xfId="174" xr:uid="{00000000-0005-0000-0000-0000AE000000}"/>
    <cellStyle name="Total 2" xfId="175" xr:uid="{00000000-0005-0000-0000-0000AF000000}"/>
  </cellStyles>
  <dxfs count="1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2</xdr:col>
      <xdr:colOff>552450</xdr:colOff>
      <xdr:row>2</xdr:row>
      <xdr:rowOff>238125</xdr:rowOff>
    </xdr:to>
    <xdr:pic>
      <xdr:nvPicPr>
        <xdr:cNvPr id="6541" name="Picture 1" descr="logoword">
          <a:extLst>
            <a:ext uri="{FF2B5EF4-FFF2-40B4-BE49-F238E27FC236}">
              <a16:creationId xmlns:a16="http://schemas.microsoft.com/office/drawing/2014/main" id="{00000000-0008-0000-0000-00008D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20764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2</xdr:col>
      <xdr:colOff>552450</xdr:colOff>
      <xdr:row>2</xdr:row>
      <xdr:rowOff>238125</xdr:rowOff>
    </xdr:to>
    <xdr:pic>
      <xdr:nvPicPr>
        <xdr:cNvPr id="5530" name="Picture 1" descr="logoword">
          <a:extLst>
            <a:ext uri="{FF2B5EF4-FFF2-40B4-BE49-F238E27FC236}">
              <a16:creationId xmlns:a16="http://schemas.microsoft.com/office/drawing/2014/main" id="{00000000-0008-0000-0100-00009A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20764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66675</xdr:rowOff>
    </xdr:from>
    <xdr:to>
      <xdr:col>2</xdr:col>
      <xdr:colOff>304800</xdr:colOff>
      <xdr:row>3</xdr:row>
      <xdr:rowOff>0</xdr:rowOff>
    </xdr:to>
    <xdr:pic>
      <xdr:nvPicPr>
        <xdr:cNvPr id="4546" name="Picture 1" descr="logoword">
          <a:extLst>
            <a:ext uri="{FF2B5EF4-FFF2-40B4-BE49-F238E27FC236}">
              <a16:creationId xmlns:a16="http://schemas.microsoft.com/office/drawing/2014/main" id="{00000000-0008-0000-0200-0000C2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"/>
          <a:ext cx="1828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83</xdr:row>
      <xdr:rowOff>104775</xdr:rowOff>
    </xdr:from>
    <xdr:to>
      <xdr:col>11</xdr:col>
      <xdr:colOff>295275</xdr:colOff>
      <xdr:row>116</xdr:row>
      <xdr:rowOff>28575</xdr:rowOff>
    </xdr:to>
    <xdr:pic>
      <xdr:nvPicPr>
        <xdr:cNvPr id="2667" name="Imagen 1">
          <a:extLst>
            <a:ext uri="{FF2B5EF4-FFF2-40B4-BE49-F238E27FC236}">
              <a16:creationId xmlns:a16="http://schemas.microsoft.com/office/drawing/2014/main" id="{00000000-0008-0000-0300-00006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13115925"/>
          <a:ext cx="3209925" cy="712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209550</xdr:colOff>
      <xdr:row>103</xdr:row>
      <xdr:rowOff>114300</xdr:rowOff>
    </xdr:from>
    <xdr:to>
      <xdr:col>21</xdr:col>
      <xdr:colOff>323850</xdr:colOff>
      <xdr:row>117</xdr:row>
      <xdr:rowOff>0</xdr:rowOff>
    </xdr:to>
    <xdr:pic>
      <xdr:nvPicPr>
        <xdr:cNvPr id="2668" name="Imagen 1">
          <a:extLst>
            <a:ext uri="{FF2B5EF4-FFF2-40B4-BE49-F238E27FC236}">
              <a16:creationId xmlns:a16="http://schemas.microsoft.com/office/drawing/2014/main" id="{00000000-0008-0000-0300-00006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30975" y="17297400"/>
          <a:ext cx="3162300" cy="307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66675</xdr:colOff>
      <xdr:row>103</xdr:row>
      <xdr:rowOff>95250</xdr:rowOff>
    </xdr:from>
    <xdr:to>
      <xdr:col>15</xdr:col>
      <xdr:colOff>657225</xdr:colOff>
      <xdr:row>117</xdr:row>
      <xdr:rowOff>76200</xdr:rowOff>
    </xdr:to>
    <xdr:pic>
      <xdr:nvPicPr>
        <xdr:cNvPr id="2669" name="Imagen 2">
          <a:extLst>
            <a:ext uri="{FF2B5EF4-FFF2-40B4-BE49-F238E27FC236}">
              <a16:creationId xmlns:a16="http://schemas.microsoft.com/office/drawing/2014/main" id="{00000000-0008-0000-0300-00006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78100" y="17278350"/>
          <a:ext cx="2876550" cy="317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85</xdr:row>
      <xdr:rowOff>142875</xdr:rowOff>
    </xdr:from>
    <xdr:to>
      <xdr:col>15</xdr:col>
      <xdr:colOff>628650</xdr:colOff>
      <xdr:row>102</xdr:row>
      <xdr:rowOff>152400</xdr:rowOff>
    </xdr:to>
    <xdr:pic>
      <xdr:nvPicPr>
        <xdr:cNvPr id="2670" name="Imagen 3">
          <a:extLst>
            <a:ext uri="{FF2B5EF4-FFF2-40B4-BE49-F238E27FC236}">
              <a16:creationId xmlns:a16="http://schemas.microsoft.com/office/drawing/2014/main" id="{00000000-0008-0000-0300-00006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0950" y="13935075"/>
          <a:ext cx="2905125" cy="323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409574</xdr:colOff>
      <xdr:row>119</xdr:row>
      <xdr:rowOff>99062</xdr:rowOff>
    </xdr:from>
    <xdr:to>
      <xdr:col>11</xdr:col>
      <xdr:colOff>602686</xdr:colOff>
      <xdr:row>134</xdr:row>
      <xdr:rowOff>217212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1CD30F-78A7-40B8-BE6D-4DC93DB99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34949" y="21501737"/>
          <a:ext cx="2564837" cy="3128050"/>
        </a:xfrm>
        <a:prstGeom prst="rect">
          <a:avLst/>
        </a:prstGeom>
      </xdr:spPr>
    </xdr:pic>
    <xdr:clientData/>
  </xdr:twoCellAnchor>
  <xdr:twoCellAnchor editAs="oneCell">
    <xdr:from>
      <xdr:col>22</xdr:col>
      <xdr:colOff>258700</xdr:colOff>
      <xdr:row>89</xdr:row>
      <xdr:rowOff>144780</xdr:rowOff>
    </xdr:from>
    <xdr:to>
      <xdr:col>27</xdr:col>
      <xdr:colOff>423631</xdr:colOff>
      <xdr:row>111</xdr:row>
      <xdr:rowOff>118910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EA2D99-AB8C-49D7-9A87-6FB5E6192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903560" y="14942820"/>
          <a:ext cx="4127331" cy="4584230"/>
        </a:xfrm>
        <a:prstGeom prst="rect">
          <a:avLst/>
        </a:prstGeom>
      </xdr:spPr>
    </xdr:pic>
    <xdr:clientData/>
  </xdr:twoCellAnchor>
  <xdr:twoCellAnchor editAs="oneCell">
    <xdr:from>
      <xdr:col>22</xdr:col>
      <xdr:colOff>297180</xdr:colOff>
      <xdr:row>112</xdr:row>
      <xdr:rowOff>0</xdr:rowOff>
    </xdr:from>
    <xdr:to>
      <xdr:col>27</xdr:col>
      <xdr:colOff>434695</xdr:colOff>
      <xdr:row>124</xdr:row>
      <xdr:rowOff>396489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5143D3-FEC6-45CE-A7F6-5B469F481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942040" y="19575780"/>
          <a:ext cx="4099915" cy="2872989"/>
        </a:xfrm>
        <a:prstGeom prst="rect">
          <a:avLst/>
        </a:prstGeom>
      </xdr:spPr>
    </xdr:pic>
    <xdr:clientData/>
  </xdr:twoCellAnchor>
  <xdr:twoCellAnchor editAs="oneCell">
    <xdr:from>
      <xdr:col>6</xdr:col>
      <xdr:colOff>444500</xdr:colOff>
      <xdr:row>136</xdr:row>
      <xdr:rowOff>127000</xdr:rowOff>
    </xdr:from>
    <xdr:to>
      <xdr:col>13</xdr:col>
      <xdr:colOff>374921</xdr:colOff>
      <xdr:row>162</xdr:row>
      <xdr:rowOff>76432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5147273-829A-FF27-1771-BE02D2211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533188" y="23923625"/>
          <a:ext cx="5264421" cy="4529370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159</xdr:row>
      <xdr:rowOff>161925</xdr:rowOff>
    </xdr:from>
    <xdr:to>
      <xdr:col>10</xdr:col>
      <xdr:colOff>709645</xdr:colOff>
      <xdr:row>177</xdr:row>
      <xdr:rowOff>47105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BC5CD97-4294-3533-F84E-A0E6513E9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43775" y="29737050"/>
          <a:ext cx="7472395" cy="2971280"/>
        </a:xfrm>
        <a:prstGeom prst="rect">
          <a:avLst/>
        </a:prstGeom>
      </xdr:spPr>
    </xdr:pic>
    <xdr:clientData/>
  </xdr:twoCellAnchor>
  <xdr:twoCellAnchor>
    <xdr:from>
      <xdr:col>0</xdr:col>
      <xdr:colOff>390525</xdr:colOff>
      <xdr:row>152</xdr:row>
      <xdr:rowOff>97343</xdr:rowOff>
    </xdr:from>
    <xdr:to>
      <xdr:col>2</xdr:col>
      <xdr:colOff>228600</xdr:colOff>
      <xdr:row>176</xdr:row>
      <xdr:rowOff>162275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A145C557-EAD5-A7DB-0A78-3E59B617E433}"/>
            </a:ext>
          </a:extLst>
        </xdr:cNvPr>
        <xdr:cNvGrpSpPr/>
      </xdr:nvGrpSpPr>
      <xdr:grpSpPr>
        <a:xfrm>
          <a:off x="390525" y="27850812"/>
          <a:ext cx="6374606" cy="4065432"/>
          <a:chOff x="2333625" y="31406018"/>
          <a:chExt cx="6562725" cy="4179732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50EE4066-8791-E7F4-BC81-C455BE9090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2486025" y="33674662"/>
            <a:ext cx="6343650" cy="1911088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CB213CA4-6C33-FAEA-EE5A-24523E725B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2333625" y="31406018"/>
            <a:ext cx="6562725" cy="2265269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GESTI&#211;N\GRE_GPI%20PRECIOS\COMBUSTIBLES\Semanales\2024\01%20Enero\05%20-%20Semanales%20del%2030%20enero%20al%2005%20de%20febrero%20de%202024.xlsx" TargetMode="External"/><Relationship Id="rId1" Type="http://schemas.openxmlformats.org/officeDocument/2006/relationships/externalLinkPath" Target="file:///D:\GESTI&#211;N\GRE_GPI%20PRECIOS\COMBUSTIBLES\Semanales\2024\01%20Enero\05%20-%20Semanales%20del%2030%20enero%20al%2005%20de%20febrero%20de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GESTI&#211;N\GRE_GPI%20PRECIOS\COMBUSTIBLES\Semanales\2024\03_Marzo\13%20-%20Semanales%20del%2019%20al%2025%20de%20marzo%20de%202024.xlsx" TargetMode="External"/><Relationship Id="rId1" Type="http://schemas.openxmlformats.org/officeDocument/2006/relationships/externalLinkPath" Target="file:///D:\GESTI&#211;N\GRE_GPI%20PRECIOS\COMBUSTIBLES\Semanales\2024\03_Marzo\13%20-%20Semanales%20del%2019%20al%2025%20de%20marzo%20de%202024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0%20CONTRATO%203053642\2%20DOBLE%20CHEQUEO\1%20SEMANALES\Semanales%20del%2026diciembre%202023%20al%20%2003%20de%20enero%20de%202024.xlsx" TargetMode="External"/><Relationship Id="rId1" Type="http://schemas.openxmlformats.org/officeDocument/2006/relationships/externalLinkPath" Target="file:///C:\0%20CONTRATO%203053642\2%20DOBLE%20CHEQUEO\1%20SEMANALES\Semanales%20del%2026diciembre%202023%20al%20%2003%20de%20enero%20de%202024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GESTI&#211;N\GRE_GPI%20PRECIOS\COMBUSTIBLES\Semanales\2023\12%20Diciembre\54%20-%20Semanales%20del%2027%20dediciembre%20al%202%20de%20enero%20de%202024.xlsx" TargetMode="External"/><Relationship Id="rId1" Type="http://schemas.openxmlformats.org/officeDocument/2006/relationships/externalLinkPath" Target="/GESTI&#211;N/GRE_GPI%20PRECIOS/COMBUSTIBLES/Semanales/2023/12%20Diciembre/54%20-%20Semanales%20del%2027%20dediciembre%20al%202%20de%20enero%20de%202024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GESTI&#211;N\GRE_GPI%20PRECIOS\COMBUSTIBLES\Semanales\2023\12%20Diciembre\54%20a%20-%20Semanales%20del%2027%20dediciembre%20al%2031%20de%20diciembre%20de%202023.xlsx" TargetMode="External"/><Relationship Id="rId1" Type="http://schemas.openxmlformats.org/officeDocument/2006/relationships/externalLinkPath" Target="file:///D:\GESTI&#211;N\GRE_GPI%20PRECIOS\COMBUSTIBLES\Semanales\2023\12%20Diciembre\54%20a%20-%20Semanales%20del%2027%20dediciembre%20al%2031%20de%20diciembre%20de%2020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GESTI&#211;N\GRE_GPI%20PRECIOS\COMBUSTIBLES\Semanales\2024\01%20Enero\01%20-%20Semanales%20del%2003%20al%2009%20de%20enero%20de%202024.xlsx" TargetMode="External"/><Relationship Id="rId1" Type="http://schemas.openxmlformats.org/officeDocument/2006/relationships/externalLinkPath" Target="file:///D:\GESTI&#211;N\GRE_GPI%20PRECIOS\COMBUSTIBLES\Semanales\2024\01%20Enero\01%20-%20Semanales%20del%2003%20al%2009%20de%20enero%20de%202024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GESTI&#211;N\GRE_GPI%20PRECIOS\COMBUSTIBLES\Semanales\2024\01%20Enero\03%20-%20Semanales%20del%2016%20al%2022%20de%20enero%20de%202024.xlsx" TargetMode="External"/><Relationship Id="rId1" Type="http://schemas.openxmlformats.org/officeDocument/2006/relationships/externalLinkPath" Target="file:///D:\GESTI&#211;N\GRE_GPI%20PRECIOS\COMBUSTIBLES\Semanales\2024\01%20Enero\03%20-%20Semanales%20del%2016%20al%2022%20de%20enero%20de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 de Instrucciones"/>
      <sheetName val="INPUTS"/>
      <sheetName val="CALCULO DE PRODUCTOS "/>
      <sheetName val="INDICADORES VERIFICACION"/>
      <sheetName val="RESUMEN EJECUTIVO"/>
      <sheetName val="DCS"/>
      <sheetName val="Festivo en USA"/>
      <sheetName val="BI PlanB"/>
    </sheetNames>
    <sheetDataSet>
      <sheetData sheetId="0"/>
      <sheetData sheetId="1"/>
      <sheetData sheetId="2">
        <row r="28">
          <cell r="G28">
            <v>10369.27</v>
          </cell>
        </row>
        <row r="29">
          <cell r="I29">
            <v>10161.879999999999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 de Instrucciones"/>
      <sheetName val="INPUTS"/>
      <sheetName val="CALCULO DE PRODUCTOS "/>
      <sheetName val="INDICADORES VERIFICACION"/>
      <sheetName val="RESUMEN EJECUTIVO"/>
      <sheetName val="DCS"/>
      <sheetName val="Festivo en USA"/>
      <sheetName val="BI PlanB"/>
    </sheetNames>
    <sheetDataSet>
      <sheetData sheetId="0"/>
      <sheetData sheetId="1"/>
      <sheetData sheetId="2">
        <row r="28">
          <cell r="G28">
            <v>10271.450000000001</v>
          </cell>
        </row>
        <row r="29">
          <cell r="I29">
            <v>10066.02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 de Instrucciones"/>
      <sheetName val="INPUTS"/>
      <sheetName val="CALCULO DE PRODUCTOS "/>
      <sheetName val="INDICADORES VERIFICACION"/>
      <sheetName val="RESUMEN EJECUTIVO"/>
      <sheetName val="DCS"/>
      <sheetName val="BI PlanB"/>
    </sheetNames>
    <sheetDataSet>
      <sheetData sheetId="0" refreshError="1"/>
      <sheetData sheetId="1" refreshError="1"/>
      <sheetData sheetId="2" refreshError="1">
        <row r="27">
          <cell r="G27">
            <v>9899.31</v>
          </cell>
        </row>
        <row r="28">
          <cell r="I28">
            <v>9701.32</v>
          </cell>
          <cell r="J28">
            <v>326.99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 de Instrucciones"/>
      <sheetName val="INPUTS"/>
      <sheetName val="CALCULO DE PRODUCTOS "/>
      <sheetName val="INDICADORES VERIFICACION"/>
      <sheetName val="RESUMEN EJECUTIVO"/>
      <sheetName val="DCS"/>
      <sheetName val="BI PlanB"/>
    </sheetNames>
    <sheetDataSet>
      <sheetData sheetId="0"/>
      <sheetData sheetId="1"/>
      <sheetData sheetId="2">
        <row r="28">
          <cell r="I28">
            <v>9701.32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 de Instrucciones"/>
      <sheetName val="INPUTS"/>
      <sheetName val="CALCULO DE PRODUCTOS "/>
      <sheetName val="INDICADORES VERIFICACION"/>
      <sheetName val="RESUMEN EJECUTIVO"/>
      <sheetName val="DCS"/>
      <sheetName val="BI PlanB"/>
    </sheetNames>
    <sheetDataSet>
      <sheetData sheetId="0" refreshError="1"/>
      <sheetData sheetId="1" refreshError="1"/>
      <sheetData sheetId="2">
        <row r="28">
          <cell r="J28">
            <v>320.67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 de Instrucciones"/>
      <sheetName val="INPUTS"/>
      <sheetName val="CALCULO DE PRODUCTOS "/>
      <sheetName val="INDICADORES VERIFICACION"/>
      <sheetName val="RESUMEN EJECUTIVO"/>
      <sheetName val="DCS"/>
      <sheetName val="BI PlanB"/>
    </sheetNames>
    <sheetDataSet>
      <sheetData sheetId="0"/>
      <sheetData sheetId="1"/>
      <sheetData sheetId="2">
        <row r="28">
          <cell r="I28">
            <v>9281.51</v>
          </cell>
          <cell r="J28">
            <v>320.67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 de Instrucciones"/>
      <sheetName val="INPUTS"/>
      <sheetName val="CALCULO DE PRODUCTOS "/>
      <sheetName val="INDICADORES VERIFICACION"/>
      <sheetName val="RESUMEN EJECUTIVO"/>
      <sheetName val="DCS"/>
      <sheetName val="BI PlanB"/>
    </sheetNames>
    <sheetDataSet>
      <sheetData sheetId="0"/>
      <sheetData sheetId="1"/>
      <sheetData sheetId="2">
        <row r="19">
          <cell r="G19">
            <v>65</v>
          </cell>
        </row>
        <row r="28">
          <cell r="I28">
            <v>9754.11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N652"/>
  <sheetViews>
    <sheetView showGridLines="0" zoomScaleNormal="100" workbookViewId="0">
      <pane ySplit="8" topLeftCell="A642" activePane="bottomLeft" state="frozen"/>
      <selection pane="bottomLeft" activeCell="E654" sqref="E654"/>
    </sheetView>
  </sheetViews>
  <sheetFormatPr baseColWidth="10" defaultColWidth="11.28515625" defaultRowHeight="12.75"/>
  <cols>
    <col min="1" max="2" width="11.28515625" style="39"/>
    <col min="3" max="3" width="16.28515625" style="39" customWidth="1"/>
    <col min="4" max="4" width="17.7109375" style="39" customWidth="1"/>
    <col min="5" max="6" width="14" style="39" customWidth="1"/>
    <col min="7" max="7" width="17.85546875" style="39" customWidth="1"/>
    <col min="8" max="8" width="25.140625" style="39" customWidth="1"/>
    <col min="9" max="9" width="20.140625" style="39" bestFit="1" customWidth="1"/>
    <col min="10" max="10" width="18.28515625" style="39" bestFit="1" customWidth="1"/>
    <col min="11" max="11" width="17.85546875" style="39" customWidth="1"/>
    <col min="12" max="12" width="16.85546875" style="39" customWidth="1"/>
    <col min="13" max="16384" width="11.28515625" style="39"/>
  </cols>
  <sheetData>
    <row r="1" spans="1:14" ht="18">
      <c r="G1" s="83"/>
      <c r="H1" s="84"/>
      <c r="I1" s="84"/>
      <c r="J1" s="84"/>
      <c r="K1" s="20"/>
    </row>
    <row r="2" spans="1:14" ht="30.2" customHeight="1">
      <c r="C2" s="85" t="s">
        <v>20</v>
      </c>
      <c r="D2" s="85"/>
      <c r="E2" s="85"/>
      <c r="F2" s="85"/>
      <c r="G2" s="85"/>
      <c r="H2" s="21"/>
      <c r="I2" s="21"/>
      <c r="J2" s="21"/>
      <c r="K2" s="19"/>
      <c r="L2" s="18"/>
      <c r="M2" s="18"/>
      <c r="N2" s="17"/>
    </row>
    <row r="3" spans="1:14" ht="15">
      <c r="C3" s="86" t="s">
        <v>0</v>
      </c>
      <c r="D3" s="86"/>
      <c r="E3" s="86"/>
      <c r="F3" s="86"/>
      <c r="G3" s="86"/>
      <c r="L3" s="40"/>
    </row>
    <row r="4" spans="1:14">
      <c r="A4" s="87" t="s">
        <v>27</v>
      </c>
      <c r="B4" s="87"/>
      <c r="C4" s="87"/>
      <c r="D4" s="87"/>
      <c r="E4" s="87"/>
      <c r="F4" s="87"/>
      <c r="G4" s="87"/>
      <c r="H4" s="87"/>
      <c r="L4" s="40"/>
    </row>
    <row r="5" spans="1:14" ht="15">
      <c r="C5" s="29"/>
      <c r="D5" s="29"/>
      <c r="E5" s="29"/>
      <c r="F5" s="29"/>
      <c r="G5" s="29"/>
      <c r="L5" s="40"/>
    </row>
    <row r="6" spans="1:14" ht="15" customHeight="1">
      <c r="A6" s="21" t="s">
        <v>0</v>
      </c>
      <c r="B6" s="21"/>
      <c r="C6" s="21"/>
      <c r="D6" s="21"/>
      <c r="E6" s="21"/>
      <c r="F6" s="21"/>
      <c r="G6" s="21"/>
      <c r="H6" s="21"/>
      <c r="I6" s="21"/>
      <c r="J6" s="21"/>
    </row>
    <row r="7" spans="1:14" ht="33" customHeight="1">
      <c r="A7" s="82" t="s">
        <v>18</v>
      </c>
      <c r="B7" s="82"/>
      <c r="C7" s="22" t="s">
        <v>17</v>
      </c>
      <c r="D7" s="23" t="s">
        <v>16</v>
      </c>
      <c r="E7" s="23" t="s">
        <v>19</v>
      </c>
      <c r="F7" s="23" t="s">
        <v>21</v>
      </c>
      <c r="G7" s="22" t="s">
        <v>15</v>
      </c>
    </row>
    <row r="8" spans="1:14">
      <c r="A8" s="82"/>
      <c r="B8" s="82"/>
      <c r="C8" s="24" t="s">
        <v>12</v>
      </c>
      <c r="D8" s="24" t="s">
        <v>12</v>
      </c>
      <c r="E8" s="24" t="s">
        <v>12</v>
      </c>
      <c r="F8" s="24" t="s">
        <v>12</v>
      </c>
      <c r="G8" s="24" t="s">
        <v>12</v>
      </c>
    </row>
    <row r="9" spans="1:14">
      <c r="A9" s="41">
        <v>41275</v>
      </c>
      <c r="B9" s="41">
        <v>41277</v>
      </c>
      <c r="C9" s="42">
        <v>5370.26</v>
      </c>
      <c r="D9" s="42">
        <v>1050</v>
      </c>
      <c r="E9" s="42">
        <v>86.42</v>
      </c>
      <c r="F9" s="42">
        <f>+'Otros Cargos'!B6</f>
        <v>67.66</v>
      </c>
      <c r="G9" s="42">
        <f t="shared" ref="G9:G14" si="0">+C9+D9+E9+F9</f>
        <v>6574.34</v>
      </c>
    </row>
    <row r="10" spans="1:14">
      <c r="A10" s="41">
        <v>41278</v>
      </c>
      <c r="B10" s="41">
        <f>+A10+4</f>
        <v>41282</v>
      </c>
      <c r="C10" s="42">
        <v>5342.9000000000005</v>
      </c>
      <c r="D10" s="42">
        <f t="shared" ref="D10:F11" si="1">+D9</f>
        <v>1050</v>
      </c>
      <c r="E10" s="42">
        <f t="shared" si="1"/>
        <v>86.42</v>
      </c>
      <c r="F10" s="42">
        <f t="shared" si="1"/>
        <v>67.66</v>
      </c>
      <c r="G10" s="42">
        <f t="shared" si="0"/>
        <v>6546.9800000000005</v>
      </c>
    </row>
    <row r="11" spans="1:14">
      <c r="A11" s="41">
        <v>41283</v>
      </c>
      <c r="B11" s="41">
        <v>41284</v>
      </c>
      <c r="C11" s="42">
        <v>5361.32</v>
      </c>
      <c r="D11" s="42">
        <f t="shared" si="1"/>
        <v>1050</v>
      </c>
      <c r="E11" s="42">
        <f t="shared" si="1"/>
        <v>86.42</v>
      </c>
      <c r="F11" s="42">
        <f t="shared" si="1"/>
        <v>67.66</v>
      </c>
      <c r="G11" s="42">
        <f t="shared" si="0"/>
        <v>6565.4</v>
      </c>
    </row>
    <row r="12" spans="1:14">
      <c r="A12" s="41">
        <v>41285</v>
      </c>
      <c r="B12" s="41">
        <v>41288</v>
      </c>
      <c r="C12" s="42">
        <v>5449.45</v>
      </c>
      <c r="D12" s="42">
        <f t="shared" ref="D12:F13" si="2">+D11</f>
        <v>1050</v>
      </c>
      <c r="E12" s="42">
        <f t="shared" si="2"/>
        <v>86.42</v>
      </c>
      <c r="F12" s="42">
        <f t="shared" si="2"/>
        <v>67.66</v>
      </c>
      <c r="G12" s="42">
        <f t="shared" si="0"/>
        <v>6653.53</v>
      </c>
    </row>
    <row r="13" spans="1:14">
      <c r="A13" s="41">
        <v>41289</v>
      </c>
      <c r="B13" s="41">
        <v>41291</v>
      </c>
      <c r="C13" s="42">
        <v>5251.0499999999993</v>
      </c>
      <c r="D13" s="42">
        <f t="shared" si="2"/>
        <v>1050</v>
      </c>
      <c r="E13" s="42">
        <f t="shared" si="2"/>
        <v>86.42</v>
      </c>
      <c r="F13" s="42">
        <f t="shared" si="2"/>
        <v>67.66</v>
      </c>
      <c r="G13" s="42">
        <f t="shared" si="0"/>
        <v>6455.1299999999992</v>
      </c>
      <c r="I13" s="43"/>
    </row>
    <row r="14" spans="1:14">
      <c r="A14" s="41">
        <v>41292</v>
      </c>
      <c r="B14" s="41">
        <v>41295</v>
      </c>
      <c r="C14" s="42">
        <v>5293.55</v>
      </c>
      <c r="D14" s="42">
        <f t="shared" ref="D14:F15" si="3">+D13</f>
        <v>1050</v>
      </c>
      <c r="E14" s="42">
        <f t="shared" si="3"/>
        <v>86.42</v>
      </c>
      <c r="F14" s="42">
        <f t="shared" si="3"/>
        <v>67.66</v>
      </c>
      <c r="G14" s="42">
        <f t="shared" si="0"/>
        <v>6497.63</v>
      </c>
      <c r="I14" s="43"/>
    </row>
    <row r="15" spans="1:14">
      <c r="A15" s="41">
        <v>41296</v>
      </c>
      <c r="B15" s="41">
        <v>41298</v>
      </c>
      <c r="C15" s="42">
        <v>5378.13</v>
      </c>
      <c r="D15" s="42">
        <f t="shared" si="3"/>
        <v>1050</v>
      </c>
      <c r="E15" s="42">
        <f t="shared" si="3"/>
        <v>86.42</v>
      </c>
      <c r="F15" s="42">
        <f t="shared" si="3"/>
        <v>67.66</v>
      </c>
      <c r="G15" s="42">
        <f t="shared" ref="G15:G20" si="4">+C15+D15+E15+F15</f>
        <v>6582.21</v>
      </c>
      <c r="I15" s="43"/>
    </row>
    <row r="16" spans="1:14">
      <c r="A16" s="41">
        <v>41299</v>
      </c>
      <c r="B16" s="41">
        <v>41302</v>
      </c>
      <c r="C16" s="42">
        <v>5455.64</v>
      </c>
      <c r="D16" s="42">
        <f t="shared" ref="D16:F17" si="5">+D15</f>
        <v>1050</v>
      </c>
      <c r="E16" s="42">
        <f t="shared" si="5"/>
        <v>86.42</v>
      </c>
      <c r="F16" s="42">
        <f t="shared" si="5"/>
        <v>67.66</v>
      </c>
      <c r="G16" s="42">
        <f t="shared" si="4"/>
        <v>6659.72</v>
      </c>
      <c r="I16" s="43"/>
    </row>
    <row r="17" spans="1:9">
      <c r="A17" s="41">
        <v>41303</v>
      </c>
      <c r="B17" s="41">
        <v>41305</v>
      </c>
      <c r="C17" s="42">
        <v>5424.0999999999995</v>
      </c>
      <c r="D17" s="42">
        <f t="shared" si="5"/>
        <v>1050</v>
      </c>
      <c r="E17" s="42">
        <f t="shared" si="5"/>
        <v>86.42</v>
      </c>
      <c r="F17" s="42">
        <f t="shared" si="5"/>
        <v>67.66</v>
      </c>
      <c r="G17" s="42">
        <f t="shared" si="4"/>
        <v>6628.1799999999994</v>
      </c>
      <c r="I17" s="43"/>
    </row>
    <row r="18" spans="1:9">
      <c r="A18" s="41">
        <v>41306</v>
      </c>
      <c r="B18" s="41">
        <v>41309</v>
      </c>
      <c r="C18" s="42">
        <v>5534.14</v>
      </c>
      <c r="D18" s="42">
        <v>1075.6199999999999</v>
      </c>
      <c r="E18" s="42">
        <f t="shared" ref="E18:E23" si="6">+E17</f>
        <v>86.42</v>
      </c>
      <c r="F18" s="42">
        <f>+'Otros Cargos'!E23</f>
        <v>69.69</v>
      </c>
      <c r="G18" s="42">
        <f t="shared" si="4"/>
        <v>6765.87</v>
      </c>
      <c r="I18" s="43"/>
    </row>
    <row r="19" spans="1:9">
      <c r="A19" s="41">
        <v>41310</v>
      </c>
      <c r="B19" s="41">
        <v>41312</v>
      </c>
      <c r="C19" s="42">
        <v>5602.9</v>
      </c>
      <c r="D19" s="42">
        <v>1075.6199999999999</v>
      </c>
      <c r="E19" s="42">
        <f t="shared" si="6"/>
        <v>86.42</v>
      </c>
      <c r="F19" s="42">
        <f t="shared" ref="F19:F121" si="7">+F18</f>
        <v>69.69</v>
      </c>
      <c r="G19" s="42">
        <f t="shared" si="4"/>
        <v>6834.6299999999992</v>
      </c>
      <c r="I19" s="43"/>
    </row>
    <row r="20" spans="1:9">
      <c r="A20" s="41">
        <v>41313</v>
      </c>
      <c r="B20" s="41">
        <v>41316</v>
      </c>
      <c r="C20" s="42">
        <v>5712.22</v>
      </c>
      <c r="D20" s="42">
        <v>1075.6199999999999</v>
      </c>
      <c r="E20" s="42">
        <f t="shared" si="6"/>
        <v>86.42</v>
      </c>
      <c r="F20" s="42">
        <f t="shared" si="7"/>
        <v>69.69</v>
      </c>
      <c r="G20" s="42">
        <f t="shared" si="4"/>
        <v>6943.95</v>
      </c>
      <c r="I20" s="43"/>
    </row>
    <row r="21" spans="1:9">
      <c r="A21" s="41">
        <v>41317</v>
      </c>
      <c r="B21" s="41">
        <v>41319</v>
      </c>
      <c r="C21" s="42">
        <v>5839.48</v>
      </c>
      <c r="D21" s="42">
        <v>1075.6199999999999</v>
      </c>
      <c r="E21" s="42">
        <f t="shared" si="6"/>
        <v>86.42</v>
      </c>
      <c r="F21" s="42">
        <f t="shared" si="7"/>
        <v>69.69</v>
      </c>
      <c r="G21" s="42">
        <f t="shared" ref="G21:G26" si="8">+C21+D21+E21+F21</f>
        <v>7071.2099999999991</v>
      </c>
      <c r="I21" s="43"/>
    </row>
    <row r="22" spans="1:9">
      <c r="A22" s="41">
        <v>41320</v>
      </c>
      <c r="B22" s="41">
        <v>41323</v>
      </c>
      <c r="C22" s="42">
        <v>5787.21</v>
      </c>
      <c r="D22" s="42">
        <v>1075.6199999999999</v>
      </c>
      <c r="E22" s="42">
        <f t="shared" si="6"/>
        <v>86.42</v>
      </c>
      <c r="F22" s="42">
        <f t="shared" si="7"/>
        <v>69.69</v>
      </c>
      <c r="G22" s="42">
        <f t="shared" si="8"/>
        <v>7018.94</v>
      </c>
    </row>
    <row r="23" spans="1:9">
      <c r="A23" s="41">
        <v>41324</v>
      </c>
      <c r="B23" s="41">
        <v>41326</v>
      </c>
      <c r="C23" s="42">
        <v>5813.93</v>
      </c>
      <c r="D23" s="42">
        <v>1075.6199999999999</v>
      </c>
      <c r="E23" s="42">
        <f t="shared" si="6"/>
        <v>86.42</v>
      </c>
      <c r="F23" s="42">
        <f t="shared" si="7"/>
        <v>69.69</v>
      </c>
      <c r="G23" s="42">
        <f t="shared" si="8"/>
        <v>7045.66</v>
      </c>
    </row>
    <row r="24" spans="1:9" ht="12.2" customHeight="1">
      <c r="A24" s="41">
        <v>41327</v>
      </c>
      <c r="B24" s="41">
        <v>41330</v>
      </c>
      <c r="C24" s="42">
        <v>5723.2699999999995</v>
      </c>
      <c r="D24" s="42">
        <v>1075.6199999999999</v>
      </c>
      <c r="E24" s="42">
        <f t="shared" ref="E24:E29" si="9">+E23</f>
        <v>86.42</v>
      </c>
      <c r="F24" s="42">
        <f t="shared" si="7"/>
        <v>69.69</v>
      </c>
      <c r="G24" s="42">
        <f t="shared" si="8"/>
        <v>6954.9999999999991</v>
      </c>
    </row>
    <row r="25" spans="1:9" ht="12.2" customHeight="1">
      <c r="A25" s="41">
        <v>41331</v>
      </c>
      <c r="B25" s="41">
        <v>41333</v>
      </c>
      <c r="C25" s="42">
        <v>5628.9500000000007</v>
      </c>
      <c r="D25" s="42">
        <v>1075.6199999999999</v>
      </c>
      <c r="E25" s="42">
        <f t="shared" si="9"/>
        <v>86.42</v>
      </c>
      <c r="F25" s="42">
        <f t="shared" si="7"/>
        <v>69.69</v>
      </c>
      <c r="G25" s="42">
        <f t="shared" si="8"/>
        <v>6860.68</v>
      </c>
    </row>
    <row r="26" spans="1:9">
      <c r="A26" s="41">
        <v>41334</v>
      </c>
      <c r="B26" s="41">
        <v>41337</v>
      </c>
      <c r="C26" s="42">
        <v>5495.6500000000005</v>
      </c>
      <c r="D26" s="42">
        <v>1075.6199999999999</v>
      </c>
      <c r="E26" s="42">
        <f t="shared" si="9"/>
        <v>86.42</v>
      </c>
      <c r="F26" s="42">
        <f t="shared" si="7"/>
        <v>69.69</v>
      </c>
      <c r="G26" s="42">
        <f t="shared" si="8"/>
        <v>6727.38</v>
      </c>
    </row>
    <row r="27" spans="1:9">
      <c r="A27" s="41">
        <v>41338</v>
      </c>
      <c r="B27" s="41">
        <v>41340</v>
      </c>
      <c r="C27" s="42">
        <v>5368.65</v>
      </c>
      <c r="D27" s="42">
        <v>1075.6199999999999</v>
      </c>
      <c r="E27" s="42">
        <f t="shared" si="9"/>
        <v>86.42</v>
      </c>
      <c r="F27" s="42">
        <f t="shared" si="7"/>
        <v>69.69</v>
      </c>
      <c r="G27" s="42">
        <f t="shared" ref="G27:G32" si="10">+C27+D27+E27+F27</f>
        <v>6600.3799999999992</v>
      </c>
    </row>
    <row r="28" spans="1:9">
      <c r="A28" s="41">
        <v>41341</v>
      </c>
      <c r="B28" s="41">
        <v>41344</v>
      </c>
      <c r="C28" s="42">
        <v>5411.23</v>
      </c>
      <c r="D28" s="42">
        <v>1075.6199999999999</v>
      </c>
      <c r="E28" s="42">
        <f t="shared" si="9"/>
        <v>86.42</v>
      </c>
      <c r="F28" s="42">
        <f t="shared" si="7"/>
        <v>69.69</v>
      </c>
      <c r="G28" s="42">
        <f t="shared" si="10"/>
        <v>6642.9599999999991</v>
      </c>
    </row>
    <row r="29" spans="1:9">
      <c r="A29" s="41">
        <v>41345</v>
      </c>
      <c r="B29" s="41">
        <v>41347</v>
      </c>
      <c r="C29" s="42">
        <v>5418.36</v>
      </c>
      <c r="D29" s="42">
        <v>1075.6199999999999</v>
      </c>
      <c r="E29" s="42">
        <f t="shared" si="9"/>
        <v>86.42</v>
      </c>
      <c r="F29" s="42">
        <f t="shared" si="7"/>
        <v>69.69</v>
      </c>
      <c r="G29" s="42">
        <f t="shared" si="10"/>
        <v>6650.0899999999992</v>
      </c>
    </row>
    <row r="30" spans="1:9">
      <c r="A30" s="41">
        <v>41348</v>
      </c>
      <c r="B30" s="41">
        <v>41351</v>
      </c>
      <c r="C30" s="42">
        <v>5278.82</v>
      </c>
      <c r="D30" s="42">
        <v>1075.6199999999999</v>
      </c>
      <c r="E30" s="42">
        <f t="shared" ref="E30:E121" si="11">+E29</f>
        <v>86.42</v>
      </c>
      <c r="F30" s="42">
        <f t="shared" si="7"/>
        <v>69.69</v>
      </c>
      <c r="G30" s="42">
        <f t="shared" si="10"/>
        <v>6510.5499999999993</v>
      </c>
    </row>
    <row r="31" spans="1:9">
      <c r="A31" s="41">
        <v>41352</v>
      </c>
      <c r="B31" s="41">
        <v>41354</v>
      </c>
      <c r="C31" s="42">
        <v>5353.04</v>
      </c>
      <c r="D31" s="42">
        <v>1075.6199999999999</v>
      </c>
      <c r="E31" s="42">
        <f t="shared" si="11"/>
        <v>86.42</v>
      </c>
      <c r="F31" s="42">
        <f t="shared" si="7"/>
        <v>69.69</v>
      </c>
      <c r="G31" s="42">
        <f t="shared" si="10"/>
        <v>6584.7699999999995</v>
      </c>
    </row>
    <row r="32" spans="1:9">
      <c r="A32" s="41">
        <v>41355</v>
      </c>
      <c r="B32" s="41">
        <v>41359</v>
      </c>
      <c r="C32" s="42">
        <v>5253.77</v>
      </c>
      <c r="D32" s="42">
        <v>1050</v>
      </c>
      <c r="E32" s="42">
        <f t="shared" si="11"/>
        <v>86.42</v>
      </c>
      <c r="F32" s="42">
        <f t="shared" si="7"/>
        <v>69.69</v>
      </c>
      <c r="G32" s="42">
        <f t="shared" si="10"/>
        <v>6459.88</v>
      </c>
    </row>
    <row r="33" spans="1:7">
      <c r="A33" s="41">
        <v>41360</v>
      </c>
      <c r="B33" s="41">
        <v>41365</v>
      </c>
      <c r="C33" s="42">
        <v>5126.1100000000006</v>
      </c>
      <c r="D33" s="42">
        <v>1050</v>
      </c>
      <c r="E33" s="42">
        <f t="shared" si="11"/>
        <v>86.42</v>
      </c>
      <c r="F33" s="42">
        <f t="shared" si="7"/>
        <v>69.69</v>
      </c>
      <c r="G33" s="42">
        <f t="shared" ref="G33:G38" si="12">+C33+D33+E33+F33</f>
        <v>6332.22</v>
      </c>
    </row>
    <row r="34" spans="1:7">
      <c r="A34" s="41">
        <v>41366</v>
      </c>
      <c r="B34" s="41">
        <v>41368</v>
      </c>
      <c r="C34" s="42">
        <v>5416.18</v>
      </c>
      <c r="D34" s="42">
        <v>1050</v>
      </c>
      <c r="E34" s="42">
        <f t="shared" si="11"/>
        <v>86.42</v>
      </c>
      <c r="F34" s="42">
        <f t="shared" si="7"/>
        <v>69.69</v>
      </c>
      <c r="G34" s="42">
        <f t="shared" si="12"/>
        <v>6622.29</v>
      </c>
    </row>
    <row r="35" spans="1:7">
      <c r="A35" s="41">
        <v>41369</v>
      </c>
      <c r="B35" s="41">
        <v>41372</v>
      </c>
      <c r="C35" s="42">
        <v>5249.55</v>
      </c>
      <c r="D35" s="42">
        <v>1050</v>
      </c>
      <c r="E35" s="42">
        <f t="shared" si="11"/>
        <v>86.42</v>
      </c>
      <c r="F35" s="42">
        <f t="shared" si="7"/>
        <v>69.69</v>
      </c>
      <c r="G35" s="42">
        <f t="shared" si="12"/>
        <v>6455.66</v>
      </c>
    </row>
    <row r="36" spans="1:7">
      <c r="A36" s="41">
        <v>41373</v>
      </c>
      <c r="B36" s="41">
        <v>41375</v>
      </c>
      <c r="C36" s="42">
        <v>5180.87</v>
      </c>
      <c r="D36" s="42">
        <v>1050</v>
      </c>
      <c r="E36" s="42">
        <f t="shared" si="11"/>
        <v>86.42</v>
      </c>
      <c r="F36" s="42">
        <f t="shared" si="7"/>
        <v>69.69</v>
      </c>
      <c r="G36" s="42">
        <f t="shared" si="12"/>
        <v>6386.98</v>
      </c>
    </row>
    <row r="37" spans="1:7">
      <c r="A37" s="41">
        <v>41376</v>
      </c>
      <c r="B37" s="41">
        <v>41379</v>
      </c>
      <c r="C37" s="42">
        <v>5142.72</v>
      </c>
      <c r="D37" s="42">
        <v>1050</v>
      </c>
      <c r="E37" s="42">
        <f t="shared" si="11"/>
        <v>86.42</v>
      </c>
      <c r="F37" s="42">
        <f t="shared" si="7"/>
        <v>69.69</v>
      </c>
      <c r="G37" s="42">
        <f t="shared" si="12"/>
        <v>6348.83</v>
      </c>
    </row>
    <row r="38" spans="1:7">
      <c r="A38" s="41">
        <v>41380</v>
      </c>
      <c r="B38" s="41">
        <v>41382</v>
      </c>
      <c r="C38" s="42">
        <v>5051.87</v>
      </c>
      <c r="D38" s="42">
        <v>1050</v>
      </c>
      <c r="E38" s="42">
        <f t="shared" si="11"/>
        <v>86.42</v>
      </c>
      <c r="F38" s="42">
        <f t="shared" si="7"/>
        <v>69.69</v>
      </c>
      <c r="G38" s="42">
        <f t="shared" si="12"/>
        <v>6257.98</v>
      </c>
    </row>
    <row r="39" spans="1:7">
      <c r="A39" s="41">
        <v>41383</v>
      </c>
      <c r="B39" s="41">
        <v>41386</v>
      </c>
      <c r="C39" s="42">
        <v>4764.7</v>
      </c>
      <c r="D39" s="42">
        <v>1050</v>
      </c>
      <c r="E39" s="42">
        <f t="shared" si="11"/>
        <v>86.42</v>
      </c>
      <c r="F39" s="42">
        <f t="shared" si="7"/>
        <v>69.69</v>
      </c>
      <c r="G39" s="42">
        <f t="shared" ref="G39:G44" si="13">+C39+D39+E39+F39</f>
        <v>5970.8099999999995</v>
      </c>
    </row>
    <row r="40" spans="1:7">
      <c r="A40" s="41">
        <v>41387</v>
      </c>
      <c r="B40" s="41">
        <v>41389</v>
      </c>
      <c r="C40" s="42">
        <v>4933.9599999999991</v>
      </c>
      <c r="D40" s="42">
        <v>1050</v>
      </c>
      <c r="E40" s="42">
        <f t="shared" si="11"/>
        <v>86.42</v>
      </c>
      <c r="F40" s="42">
        <f t="shared" si="7"/>
        <v>69.69</v>
      </c>
      <c r="G40" s="42">
        <f t="shared" si="13"/>
        <v>6140.0699999999988</v>
      </c>
    </row>
    <row r="41" spans="1:7">
      <c r="A41" s="41">
        <v>41390</v>
      </c>
      <c r="B41" s="41">
        <v>41393</v>
      </c>
      <c r="C41" s="42">
        <v>4998.17</v>
      </c>
      <c r="D41" s="42">
        <v>1050</v>
      </c>
      <c r="E41" s="42">
        <f t="shared" si="11"/>
        <v>86.42</v>
      </c>
      <c r="F41" s="42">
        <f t="shared" si="7"/>
        <v>69.69</v>
      </c>
      <c r="G41" s="42">
        <f t="shared" si="13"/>
        <v>6204.28</v>
      </c>
    </row>
    <row r="42" spans="1:7">
      <c r="A42" s="41">
        <v>41394</v>
      </c>
      <c r="B42" s="41">
        <v>41396</v>
      </c>
      <c r="C42" s="42">
        <v>4925.8900000000003</v>
      </c>
      <c r="D42" s="42">
        <v>1050</v>
      </c>
      <c r="E42" s="42">
        <f t="shared" si="11"/>
        <v>86.42</v>
      </c>
      <c r="F42" s="42">
        <f t="shared" si="7"/>
        <v>69.69</v>
      </c>
      <c r="G42" s="42">
        <f t="shared" si="13"/>
        <v>6132</v>
      </c>
    </row>
    <row r="43" spans="1:7">
      <c r="A43" s="41">
        <v>41397</v>
      </c>
      <c r="B43" s="41">
        <v>41400</v>
      </c>
      <c r="C43" s="42">
        <v>4793.37</v>
      </c>
      <c r="D43" s="42">
        <v>1050</v>
      </c>
      <c r="E43" s="42">
        <f t="shared" si="11"/>
        <v>86.42</v>
      </c>
      <c r="F43" s="42">
        <f t="shared" si="7"/>
        <v>69.69</v>
      </c>
      <c r="G43" s="42">
        <f t="shared" si="13"/>
        <v>5999.48</v>
      </c>
    </row>
    <row r="44" spans="1:7">
      <c r="A44" s="41">
        <v>41401</v>
      </c>
      <c r="B44" s="41">
        <v>41403</v>
      </c>
      <c r="C44" s="42">
        <v>4995.96</v>
      </c>
      <c r="D44" s="42">
        <v>1050</v>
      </c>
      <c r="E44" s="42">
        <f t="shared" si="11"/>
        <v>86.42</v>
      </c>
      <c r="F44" s="42">
        <f t="shared" si="7"/>
        <v>69.69</v>
      </c>
      <c r="G44" s="42">
        <f t="shared" si="13"/>
        <v>6202.07</v>
      </c>
    </row>
    <row r="45" spans="1:7">
      <c r="A45" s="41">
        <v>41404</v>
      </c>
      <c r="B45" s="41">
        <v>41408</v>
      </c>
      <c r="C45" s="42">
        <v>5126.21</v>
      </c>
      <c r="D45" s="42">
        <v>1050</v>
      </c>
      <c r="E45" s="42">
        <f t="shared" si="11"/>
        <v>86.42</v>
      </c>
      <c r="F45" s="42">
        <f t="shared" si="7"/>
        <v>69.69</v>
      </c>
      <c r="G45" s="42">
        <f t="shared" ref="G45:G50" si="14">+C45+D45+E45+F45</f>
        <v>6332.32</v>
      </c>
    </row>
    <row r="46" spans="1:7">
      <c r="A46" s="41">
        <v>41409</v>
      </c>
      <c r="B46" s="41">
        <v>41410</v>
      </c>
      <c r="C46" s="42">
        <v>5042.8599999999997</v>
      </c>
      <c r="D46" s="42">
        <v>1050</v>
      </c>
      <c r="E46" s="42">
        <f t="shared" si="11"/>
        <v>86.42</v>
      </c>
      <c r="F46" s="42">
        <f t="shared" si="7"/>
        <v>69.69</v>
      </c>
      <c r="G46" s="42">
        <f t="shared" si="14"/>
        <v>6248.9699999999993</v>
      </c>
    </row>
    <row r="47" spans="1:7">
      <c r="A47" s="41">
        <v>41411</v>
      </c>
      <c r="B47" s="41">
        <v>41414</v>
      </c>
      <c r="C47" s="42">
        <v>5069.49</v>
      </c>
      <c r="D47" s="42">
        <v>1050</v>
      </c>
      <c r="E47" s="42">
        <f t="shared" si="11"/>
        <v>86.42</v>
      </c>
      <c r="F47" s="42">
        <f t="shared" si="7"/>
        <v>69.69</v>
      </c>
      <c r="G47" s="42">
        <f t="shared" si="14"/>
        <v>6275.5999999999995</v>
      </c>
    </row>
    <row r="48" spans="1:7">
      <c r="A48" s="41">
        <v>41415</v>
      </c>
      <c r="B48" s="41">
        <v>41417</v>
      </c>
      <c r="C48" s="42">
        <v>5180.34</v>
      </c>
      <c r="D48" s="42">
        <v>1050</v>
      </c>
      <c r="E48" s="42">
        <f t="shared" si="11"/>
        <v>86.42</v>
      </c>
      <c r="F48" s="42">
        <f t="shared" si="7"/>
        <v>69.69</v>
      </c>
      <c r="G48" s="42">
        <f t="shared" si="14"/>
        <v>6386.45</v>
      </c>
    </row>
    <row r="49" spans="1:7">
      <c r="A49" s="41">
        <v>41418</v>
      </c>
      <c r="B49" s="41">
        <v>41421</v>
      </c>
      <c r="C49" s="42">
        <v>5103.17</v>
      </c>
      <c r="D49" s="42">
        <v>1050</v>
      </c>
      <c r="E49" s="42">
        <f t="shared" si="11"/>
        <v>86.42</v>
      </c>
      <c r="F49" s="42">
        <f t="shared" si="7"/>
        <v>69.69</v>
      </c>
      <c r="G49" s="42">
        <f t="shared" si="14"/>
        <v>6309.28</v>
      </c>
    </row>
    <row r="50" spans="1:7">
      <c r="A50" s="41">
        <v>41422</v>
      </c>
      <c r="B50" s="41">
        <v>41424</v>
      </c>
      <c r="C50" s="42">
        <v>5037.53</v>
      </c>
      <c r="D50" s="42">
        <v>1050</v>
      </c>
      <c r="E50" s="42">
        <f t="shared" si="11"/>
        <v>86.42</v>
      </c>
      <c r="F50" s="42">
        <f t="shared" si="7"/>
        <v>69.69</v>
      </c>
      <c r="G50" s="42">
        <f t="shared" si="14"/>
        <v>6243.6399999999994</v>
      </c>
    </row>
    <row r="51" spans="1:7">
      <c r="A51" s="41">
        <v>41425</v>
      </c>
      <c r="B51" s="41">
        <v>41429</v>
      </c>
      <c r="C51" s="42">
        <v>5204.1400000000003</v>
      </c>
      <c r="D51" s="42">
        <v>1050</v>
      </c>
      <c r="E51" s="42">
        <f t="shared" si="11"/>
        <v>86.42</v>
      </c>
      <c r="F51" s="42">
        <f t="shared" si="7"/>
        <v>69.69</v>
      </c>
      <c r="G51" s="42">
        <f t="shared" ref="G51:G56" si="15">+C51+D51+E51+F51</f>
        <v>6410.25</v>
      </c>
    </row>
    <row r="52" spans="1:7">
      <c r="A52" s="41">
        <v>41430</v>
      </c>
      <c r="B52" s="41">
        <v>41431</v>
      </c>
      <c r="C52" s="42">
        <v>5196.9500000000007</v>
      </c>
      <c r="D52" s="42">
        <v>1050</v>
      </c>
      <c r="E52" s="42">
        <f t="shared" si="11"/>
        <v>86.42</v>
      </c>
      <c r="F52" s="42">
        <f t="shared" si="7"/>
        <v>69.69</v>
      </c>
      <c r="G52" s="42">
        <f t="shared" si="15"/>
        <v>6403.06</v>
      </c>
    </row>
    <row r="53" spans="1:7">
      <c r="A53" s="41">
        <v>41432</v>
      </c>
      <c r="B53" s="41">
        <v>41436</v>
      </c>
      <c r="C53" s="42">
        <v>5188.4000000000005</v>
      </c>
      <c r="D53" s="42">
        <v>1050</v>
      </c>
      <c r="E53" s="42">
        <f t="shared" si="11"/>
        <v>86.42</v>
      </c>
      <c r="F53" s="42">
        <f t="shared" si="7"/>
        <v>69.69</v>
      </c>
      <c r="G53" s="42">
        <f t="shared" si="15"/>
        <v>6394.51</v>
      </c>
    </row>
    <row r="54" spans="1:7">
      <c r="A54" s="41">
        <v>41437</v>
      </c>
      <c r="B54" s="41">
        <v>41438</v>
      </c>
      <c r="C54" s="42">
        <v>5287.61</v>
      </c>
      <c r="D54" s="42">
        <v>1050</v>
      </c>
      <c r="E54" s="42">
        <f t="shared" si="11"/>
        <v>86.42</v>
      </c>
      <c r="F54" s="42">
        <f t="shared" si="7"/>
        <v>69.69</v>
      </c>
      <c r="G54" s="42">
        <f t="shared" si="15"/>
        <v>6493.7199999999993</v>
      </c>
    </row>
    <row r="55" spans="1:7">
      <c r="A55" s="41">
        <v>41439</v>
      </c>
      <c r="B55" s="41">
        <v>41442</v>
      </c>
      <c r="C55" s="42">
        <v>5351.0199999999995</v>
      </c>
      <c r="D55" s="42">
        <v>1050</v>
      </c>
      <c r="E55" s="42">
        <f t="shared" si="11"/>
        <v>86.42</v>
      </c>
      <c r="F55" s="42">
        <f t="shared" si="7"/>
        <v>69.69</v>
      </c>
      <c r="G55" s="42">
        <f t="shared" si="15"/>
        <v>6557.1299999999992</v>
      </c>
    </row>
    <row r="56" spans="1:7">
      <c r="A56" s="41">
        <v>41443</v>
      </c>
      <c r="B56" s="41">
        <v>41445</v>
      </c>
      <c r="C56" s="42">
        <v>5464.28</v>
      </c>
      <c r="D56" s="42">
        <v>1050</v>
      </c>
      <c r="E56" s="42">
        <f t="shared" si="11"/>
        <v>86.42</v>
      </c>
      <c r="F56" s="42">
        <f t="shared" si="7"/>
        <v>69.69</v>
      </c>
      <c r="G56" s="42">
        <f t="shared" si="15"/>
        <v>6670.3899999999994</v>
      </c>
    </row>
    <row r="57" spans="1:7" ht="12.2" customHeight="1">
      <c r="A57" s="41">
        <v>41446</v>
      </c>
      <c r="B57" s="41">
        <v>41449</v>
      </c>
      <c r="C57" s="42">
        <v>5471.33</v>
      </c>
      <c r="D57" s="42">
        <v>1050</v>
      </c>
      <c r="E57" s="42">
        <f t="shared" si="11"/>
        <v>86.42</v>
      </c>
      <c r="F57" s="42">
        <f t="shared" si="7"/>
        <v>69.69</v>
      </c>
      <c r="G57" s="42">
        <f t="shared" ref="G57:G62" si="16">+C57+D57+E57+F57</f>
        <v>6677.44</v>
      </c>
    </row>
    <row r="58" spans="1:7" ht="12.2" customHeight="1">
      <c r="A58" s="41">
        <v>41450</v>
      </c>
      <c r="B58" s="41">
        <v>41452</v>
      </c>
      <c r="C58" s="42">
        <v>5369.91</v>
      </c>
      <c r="D58" s="42">
        <v>1050</v>
      </c>
      <c r="E58" s="42">
        <f t="shared" si="11"/>
        <v>86.42</v>
      </c>
      <c r="F58" s="42">
        <f t="shared" si="7"/>
        <v>69.69</v>
      </c>
      <c r="G58" s="42">
        <f t="shared" si="16"/>
        <v>6576.0199999999995</v>
      </c>
    </row>
    <row r="59" spans="1:7" ht="12.2" customHeight="1">
      <c r="A59" s="41">
        <v>41453</v>
      </c>
      <c r="B59" s="41">
        <v>41457</v>
      </c>
      <c r="C59" s="42">
        <v>5343.25</v>
      </c>
      <c r="D59" s="42">
        <v>1050</v>
      </c>
      <c r="E59" s="42">
        <f t="shared" si="11"/>
        <v>86.42</v>
      </c>
      <c r="F59" s="42">
        <f t="shared" si="7"/>
        <v>69.69</v>
      </c>
      <c r="G59" s="42">
        <f t="shared" si="16"/>
        <v>6549.36</v>
      </c>
    </row>
    <row r="60" spans="1:7" ht="12.2" customHeight="1">
      <c r="A60" s="41">
        <v>41458</v>
      </c>
      <c r="B60" s="41">
        <v>41459</v>
      </c>
      <c r="C60" s="42">
        <v>5330.62</v>
      </c>
      <c r="D60" s="42">
        <v>1050</v>
      </c>
      <c r="E60" s="42">
        <f t="shared" si="11"/>
        <v>86.42</v>
      </c>
      <c r="F60" s="42">
        <f t="shared" si="7"/>
        <v>69.69</v>
      </c>
      <c r="G60" s="42">
        <f t="shared" si="16"/>
        <v>6536.73</v>
      </c>
    </row>
    <row r="61" spans="1:7" ht="12.2" customHeight="1">
      <c r="A61" s="41">
        <v>41460</v>
      </c>
      <c r="B61" s="41">
        <v>41463</v>
      </c>
      <c r="C61" s="42">
        <v>5444.07</v>
      </c>
      <c r="D61" s="42">
        <v>1050</v>
      </c>
      <c r="E61" s="42">
        <f t="shared" si="11"/>
        <v>86.42</v>
      </c>
      <c r="F61" s="42">
        <f t="shared" si="7"/>
        <v>69.69</v>
      </c>
      <c r="G61" s="42">
        <f t="shared" si="16"/>
        <v>6650.1799999999994</v>
      </c>
    </row>
    <row r="62" spans="1:7" ht="12.2" customHeight="1">
      <c r="A62" s="41">
        <v>41464</v>
      </c>
      <c r="B62" s="41">
        <v>41466</v>
      </c>
      <c r="C62" s="42">
        <v>5463.46</v>
      </c>
      <c r="D62" s="42">
        <v>1050</v>
      </c>
      <c r="E62" s="42">
        <f t="shared" si="11"/>
        <v>86.42</v>
      </c>
      <c r="F62" s="42">
        <f t="shared" si="7"/>
        <v>69.69</v>
      </c>
      <c r="G62" s="42">
        <f t="shared" si="16"/>
        <v>6669.57</v>
      </c>
    </row>
    <row r="63" spans="1:7" ht="12.2" customHeight="1">
      <c r="A63" s="41">
        <v>41467</v>
      </c>
      <c r="B63" s="41">
        <v>41470</v>
      </c>
      <c r="C63" s="42">
        <v>5563.37</v>
      </c>
      <c r="D63" s="42">
        <v>1050</v>
      </c>
      <c r="E63" s="42">
        <f t="shared" si="11"/>
        <v>86.42</v>
      </c>
      <c r="F63" s="42">
        <f t="shared" si="7"/>
        <v>69.69</v>
      </c>
      <c r="G63" s="42">
        <f t="shared" ref="G63:G68" si="17">+C63+D63+E63+F63</f>
        <v>6769.48</v>
      </c>
    </row>
    <row r="64" spans="1:7" ht="12.2" customHeight="1">
      <c r="A64" s="41">
        <v>41471</v>
      </c>
      <c r="B64" s="41">
        <v>41473</v>
      </c>
      <c r="C64" s="42">
        <v>5633.41</v>
      </c>
      <c r="D64" s="42">
        <v>1050</v>
      </c>
      <c r="E64" s="42">
        <f t="shared" si="11"/>
        <v>86.42</v>
      </c>
      <c r="F64" s="42">
        <f t="shared" si="7"/>
        <v>69.69</v>
      </c>
      <c r="G64" s="42">
        <f t="shared" si="17"/>
        <v>6839.5199999999995</v>
      </c>
    </row>
    <row r="65" spans="1:7" ht="12.2" customHeight="1">
      <c r="A65" s="41">
        <v>41474</v>
      </c>
      <c r="B65" s="41">
        <v>41477</v>
      </c>
      <c r="C65" s="42">
        <v>5525.39</v>
      </c>
      <c r="D65" s="42">
        <v>1050</v>
      </c>
      <c r="E65" s="42">
        <f t="shared" si="11"/>
        <v>86.42</v>
      </c>
      <c r="F65" s="42">
        <f t="shared" si="7"/>
        <v>69.69</v>
      </c>
      <c r="G65" s="42">
        <f t="shared" si="17"/>
        <v>6731.5</v>
      </c>
    </row>
    <row r="66" spans="1:7" ht="12.2" customHeight="1">
      <c r="A66" s="41">
        <v>41478</v>
      </c>
      <c r="B66" s="41">
        <v>41480</v>
      </c>
      <c r="C66" s="42">
        <v>5538.77</v>
      </c>
      <c r="D66" s="42">
        <v>1050</v>
      </c>
      <c r="E66" s="42">
        <f t="shared" si="11"/>
        <v>86.42</v>
      </c>
      <c r="F66" s="42">
        <f t="shared" si="7"/>
        <v>69.69</v>
      </c>
      <c r="G66" s="42">
        <f t="shared" si="17"/>
        <v>6744.88</v>
      </c>
    </row>
    <row r="67" spans="1:7" ht="12.2" customHeight="1">
      <c r="A67" s="41">
        <v>41481</v>
      </c>
      <c r="B67" s="41">
        <v>41484</v>
      </c>
      <c r="C67" s="42">
        <v>5443</v>
      </c>
      <c r="D67" s="42">
        <v>1050</v>
      </c>
      <c r="E67" s="42">
        <f t="shared" si="11"/>
        <v>86.42</v>
      </c>
      <c r="F67" s="42">
        <f t="shared" si="7"/>
        <v>69.69</v>
      </c>
      <c r="G67" s="42">
        <f t="shared" si="17"/>
        <v>6649.11</v>
      </c>
    </row>
    <row r="68" spans="1:7" ht="12.2" customHeight="1">
      <c r="A68" s="41">
        <v>41485</v>
      </c>
      <c r="B68" s="41">
        <v>41487</v>
      </c>
      <c r="C68" s="42">
        <v>5439.4999999999991</v>
      </c>
      <c r="D68" s="42">
        <v>1050</v>
      </c>
      <c r="E68" s="42">
        <f t="shared" si="11"/>
        <v>86.42</v>
      </c>
      <c r="F68" s="42">
        <f t="shared" si="7"/>
        <v>69.69</v>
      </c>
      <c r="G68" s="42">
        <f t="shared" si="17"/>
        <v>6645.6099999999988</v>
      </c>
    </row>
    <row r="69" spans="1:7" ht="12.2" customHeight="1">
      <c r="A69" s="41">
        <v>41488</v>
      </c>
      <c r="B69" s="41">
        <v>41491</v>
      </c>
      <c r="C69" s="42">
        <v>5525.26</v>
      </c>
      <c r="D69" s="42">
        <v>1050</v>
      </c>
      <c r="E69" s="42">
        <f t="shared" si="11"/>
        <v>86.42</v>
      </c>
      <c r="F69" s="42">
        <f t="shared" si="7"/>
        <v>69.69</v>
      </c>
      <c r="G69" s="42">
        <f t="shared" ref="G69:G74" si="18">+C69+D69+E69+F69</f>
        <v>6731.37</v>
      </c>
    </row>
    <row r="70" spans="1:7" ht="12.2" customHeight="1">
      <c r="A70" s="41">
        <v>41492</v>
      </c>
      <c r="B70" s="41">
        <v>41494</v>
      </c>
      <c r="C70" s="42">
        <v>5590.96</v>
      </c>
      <c r="D70" s="42">
        <v>1050</v>
      </c>
      <c r="E70" s="42">
        <f t="shared" si="11"/>
        <v>86.42</v>
      </c>
      <c r="F70" s="42">
        <f t="shared" si="7"/>
        <v>69.69</v>
      </c>
      <c r="G70" s="42">
        <f t="shared" si="18"/>
        <v>6797.07</v>
      </c>
    </row>
    <row r="71" spans="1:7" ht="12.2" customHeight="1">
      <c r="A71" s="41">
        <v>41495</v>
      </c>
      <c r="B71" s="41">
        <v>41498</v>
      </c>
      <c r="C71" s="42">
        <v>5380.1200000000008</v>
      </c>
      <c r="D71" s="42">
        <v>1050</v>
      </c>
      <c r="E71" s="42">
        <f t="shared" si="11"/>
        <v>86.42</v>
      </c>
      <c r="F71" s="42">
        <f t="shared" si="7"/>
        <v>69.69</v>
      </c>
      <c r="G71" s="42">
        <f t="shared" si="18"/>
        <v>6586.2300000000005</v>
      </c>
    </row>
    <row r="72" spans="1:7" ht="12.2" customHeight="1">
      <c r="A72" s="41">
        <v>41499</v>
      </c>
      <c r="B72" s="41">
        <v>41501</v>
      </c>
      <c r="C72" s="42">
        <v>5492.04</v>
      </c>
      <c r="D72" s="42">
        <v>1050</v>
      </c>
      <c r="E72" s="42">
        <f t="shared" si="11"/>
        <v>86.42</v>
      </c>
      <c r="F72" s="42">
        <f t="shared" si="7"/>
        <v>69.69</v>
      </c>
      <c r="G72" s="42">
        <f t="shared" si="18"/>
        <v>6698.15</v>
      </c>
    </row>
    <row r="73" spans="1:7" ht="12.2" customHeight="1">
      <c r="A73" s="41">
        <v>41502</v>
      </c>
      <c r="B73" s="41">
        <v>41506</v>
      </c>
      <c r="C73" s="42">
        <v>5601.5399999999991</v>
      </c>
      <c r="D73" s="42">
        <v>1050</v>
      </c>
      <c r="E73" s="42">
        <f t="shared" si="11"/>
        <v>86.42</v>
      </c>
      <c r="F73" s="42">
        <f t="shared" si="7"/>
        <v>69.69</v>
      </c>
      <c r="G73" s="42">
        <f t="shared" si="18"/>
        <v>6807.6499999999987</v>
      </c>
    </row>
    <row r="74" spans="1:7" ht="12.2" customHeight="1">
      <c r="A74" s="41">
        <v>41507</v>
      </c>
      <c r="B74" s="41">
        <v>41508</v>
      </c>
      <c r="C74" s="42">
        <v>5679.8099999999995</v>
      </c>
      <c r="D74" s="42">
        <v>1050</v>
      </c>
      <c r="E74" s="42">
        <f t="shared" si="11"/>
        <v>86.42</v>
      </c>
      <c r="F74" s="42">
        <f t="shared" si="7"/>
        <v>69.69</v>
      </c>
      <c r="G74" s="42">
        <f t="shared" si="18"/>
        <v>6885.9199999999992</v>
      </c>
    </row>
    <row r="75" spans="1:7" ht="12.2" customHeight="1">
      <c r="A75" s="41">
        <v>41509</v>
      </c>
      <c r="B75" s="41">
        <v>41512</v>
      </c>
      <c r="C75" s="42">
        <v>5756.29</v>
      </c>
      <c r="D75" s="42">
        <v>1050</v>
      </c>
      <c r="E75" s="42">
        <f t="shared" si="11"/>
        <v>86.42</v>
      </c>
      <c r="F75" s="42">
        <f t="shared" si="7"/>
        <v>69.69</v>
      </c>
      <c r="G75" s="42">
        <f t="shared" ref="G75:G80" si="19">+C75+D75+E75+F75</f>
        <v>6962.4</v>
      </c>
    </row>
    <row r="76" spans="1:7" ht="12.2" customHeight="1">
      <c r="A76" s="41">
        <v>41513</v>
      </c>
      <c r="B76" s="41">
        <v>41515</v>
      </c>
      <c r="C76" s="42">
        <v>5819.2300000000005</v>
      </c>
      <c r="D76" s="42">
        <v>1050</v>
      </c>
      <c r="E76" s="42">
        <f t="shared" si="11"/>
        <v>86.42</v>
      </c>
      <c r="F76" s="42">
        <f t="shared" si="7"/>
        <v>69.69</v>
      </c>
      <c r="G76" s="42">
        <f t="shared" si="19"/>
        <v>7025.34</v>
      </c>
    </row>
    <row r="77" spans="1:7" ht="12.2" customHeight="1">
      <c r="A77" s="41">
        <v>41516</v>
      </c>
      <c r="B77" s="41">
        <v>41519</v>
      </c>
      <c r="C77" s="42">
        <v>6067.16</v>
      </c>
      <c r="D77" s="42">
        <v>1050</v>
      </c>
      <c r="E77" s="42">
        <f t="shared" si="11"/>
        <v>86.42</v>
      </c>
      <c r="F77" s="42">
        <f t="shared" si="7"/>
        <v>69.69</v>
      </c>
      <c r="G77" s="42">
        <f t="shared" si="19"/>
        <v>7273.2699999999995</v>
      </c>
    </row>
    <row r="78" spans="1:7">
      <c r="A78" s="41">
        <v>41520</v>
      </c>
      <c r="B78" s="41">
        <v>41522</v>
      </c>
      <c r="C78" s="42">
        <v>5933.67</v>
      </c>
      <c r="D78" s="42">
        <v>1050</v>
      </c>
      <c r="E78" s="42">
        <f t="shared" si="11"/>
        <v>86.42</v>
      </c>
      <c r="F78" s="42">
        <f t="shared" si="7"/>
        <v>69.69</v>
      </c>
      <c r="G78" s="42">
        <f t="shared" si="19"/>
        <v>7139.78</v>
      </c>
    </row>
    <row r="79" spans="1:7">
      <c r="A79" s="41">
        <v>41523</v>
      </c>
      <c r="B79" s="41">
        <v>41526</v>
      </c>
      <c r="C79" s="42">
        <v>5891.8</v>
      </c>
      <c r="D79" s="42">
        <v>1050</v>
      </c>
      <c r="E79" s="42">
        <f t="shared" si="11"/>
        <v>86.42</v>
      </c>
      <c r="F79" s="42">
        <f t="shared" si="7"/>
        <v>69.69</v>
      </c>
      <c r="G79" s="42">
        <f t="shared" si="19"/>
        <v>7097.91</v>
      </c>
    </row>
    <row r="80" spans="1:7">
      <c r="A80" s="41">
        <v>41527</v>
      </c>
      <c r="B80" s="41">
        <v>41529</v>
      </c>
      <c r="C80" s="42">
        <v>5978.16</v>
      </c>
      <c r="D80" s="42">
        <v>1050</v>
      </c>
      <c r="E80" s="42">
        <f t="shared" si="11"/>
        <v>86.42</v>
      </c>
      <c r="F80" s="42">
        <f t="shared" si="7"/>
        <v>69.69</v>
      </c>
      <c r="G80" s="42">
        <f t="shared" si="19"/>
        <v>7184.2699999999995</v>
      </c>
    </row>
    <row r="81" spans="1:7">
      <c r="A81" s="41">
        <v>41530</v>
      </c>
      <c r="B81" s="41">
        <v>41533</v>
      </c>
      <c r="C81" s="42">
        <v>5796.6</v>
      </c>
      <c r="D81" s="42">
        <v>1050</v>
      </c>
      <c r="E81" s="42">
        <f t="shared" si="11"/>
        <v>86.42</v>
      </c>
      <c r="F81" s="42">
        <f t="shared" si="7"/>
        <v>69.69</v>
      </c>
      <c r="G81" s="42">
        <f t="shared" ref="G81:G86" si="20">+C81+D81+E81+F81</f>
        <v>7002.71</v>
      </c>
    </row>
    <row r="82" spans="1:7">
      <c r="A82" s="41">
        <v>41534</v>
      </c>
      <c r="B82" s="41">
        <v>41536</v>
      </c>
      <c r="C82" s="42">
        <v>5820.91</v>
      </c>
      <c r="D82" s="42">
        <v>1050</v>
      </c>
      <c r="E82" s="42">
        <f t="shared" si="11"/>
        <v>86.42</v>
      </c>
      <c r="F82" s="42">
        <f t="shared" si="7"/>
        <v>69.69</v>
      </c>
      <c r="G82" s="42">
        <f t="shared" si="20"/>
        <v>7027.0199999999995</v>
      </c>
    </row>
    <row r="83" spans="1:7">
      <c r="A83" s="41">
        <v>41537</v>
      </c>
      <c r="B83" s="41">
        <v>41540</v>
      </c>
      <c r="C83" s="42">
        <v>5675</v>
      </c>
      <c r="D83" s="42">
        <v>1050</v>
      </c>
      <c r="E83" s="42">
        <f t="shared" si="11"/>
        <v>86.42</v>
      </c>
      <c r="F83" s="42">
        <f t="shared" si="7"/>
        <v>69.69</v>
      </c>
      <c r="G83" s="42">
        <f t="shared" si="20"/>
        <v>6881.11</v>
      </c>
    </row>
    <row r="84" spans="1:7">
      <c r="A84" s="41">
        <v>41541</v>
      </c>
      <c r="B84" s="41">
        <v>41543</v>
      </c>
      <c r="C84" s="42">
        <v>5527.1599999999989</v>
      </c>
      <c r="D84" s="42">
        <v>1050</v>
      </c>
      <c r="E84" s="42">
        <f t="shared" si="11"/>
        <v>86.42</v>
      </c>
      <c r="F84" s="42">
        <f t="shared" si="7"/>
        <v>69.69</v>
      </c>
      <c r="G84" s="42">
        <f t="shared" si="20"/>
        <v>6733.2699999999986</v>
      </c>
    </row>
    <row r="85" spans="1:7">
      <c r="A85" s="41">
        <v>41544</v>
      </c>
      <c r="B85" s="41">
        <v>41547</v>
      </c>
      <c r="C85" s="42">
        <v>5446.17</v>
      </c>
      <c r="D85" s="42">
        <v>1050</v>
      </c>
      <c r="E85" s="42">
        <f t="shared" si="11"/>
        <v>86.42</v>
      </c>
      <c r="F85" s="42">
        <f t="shared" si="7"/>
        <v>69.69</v>
      </c>
      <c r="G85" s="42">
        <f t="shared" si="20"/>
        <v>6652.28</v>
      </c>
    </row>
    <row r="86" spans="1:7">
      <c r="A86" s="41">
        <v>41548</v>
      </c>
      <c r="B86" s="41">
        <v>41550</v>
      </c>
      <c r="C86" s="42">
        <v>5503.8</v>
      </c>
      <c r="D86" s="42">
        <v>1050</v>
      </c>
      <c r="E86" s="42">
        <f t="shared" si="11"/>
        <v>86.42</v>
      </c>
      <c r="F86" s="42">
        <f t="shared" si="7"/>
        <v>69.69</v>
      </c>
      <c r="G86" s="42">
        <f t="shared" si="20"/>
        <v>6709.91</v>
      </c>
    </row>
    <row r="87" spans="1:7">
      <c r="A87" s="41">
        <v>41551</v>
      </c>
      <c r="B87" s="41">
        <v>41554</v>
      </c>
      <c r="C87" s="42">
        <v>5551.2300000000005</v>
      </c>
      <c r="D87" s="42">
        <v>1050</v>
      </c>
      <c r="E87" s="42">
        <f t="shared" si="11"/>
        <v>86.42</v>
      </c>
      <c r="F87" s="42">
        <f t="shared" si="7"/>
        <v>69.69</v>
      </c>
      <c r="G87" s="42">
        <f t="shared" ref="G87:G92" si="21">+C87+D87+E87+F87</f>
        <v>6757.34</v>
      </c>
    </row>
    <row r="88" spans="1:7">
      <c r="A88" s="41">
        <v>41555</v>
      </c>
      <c r="B88" s="41">
        <v>41557</v>
      </c>
      <c r="C88" s="42">
        <v>5574.8</v>
      </c>
      <c r="D88" s="42">
        <v>1050</v>
      </c>
      <c r="E88" s="42">
        <f t="shared" si="11"/>
        <v>86.42</v>
      </c>
      <c r="F88" s="42">
        <f t="shared" si="7"/>
        <v>69.69</v>
      </c>
      <c r="G88" s="42">
        <f t="shared" si="21"/>
        <v>6780.91</v>
      </c>
    </row>
    <row r="89" spans="1:7">
      <c r="A89" s="41">
        <v>41558</v>
      </c>
      <c r="B89" s="41">
        <v>41562</v>
      </c>
      <c r="C89" s="42">
        <v>5566.08</v>
      </c>
      <c r="D89" s="42">
        <v>1050</v>
      </c>
      <c r="E89" s="42">
        <f t="shared" si="11"/>
        <v>86.42</v>
      </c>
      <c r="F89" s="42">
        <f t="shared" si="7"/>
        <v>69.69</v>
      </c>
      <c r="G89" s="42">
        <f t="shared" si="21"/>
        <v>6772.19</v>
      </c>
    </row>
    <row r="90" spans="1:7">
      <c r="A90" s="41">
        <v>41563</v>
      </c>
      <c r="B90" s="41">
        <v>41564</v>
      </c>
      <c r="C90" s="42">
        <v>5580.71</v>
      </c>
      <c r="D90" s="42">
        <v>1050</v>
      </c>
      <c r="E90" s="42">
        <f t="shared" si="11"/>
        <v>86.42</v>
      </c>
      <c r="F90" s="42">
        <f t="shared" si="7"/>
        <v>69.69</v>
      </c>
      <c r="G90" s="42">
        <f t="shared" si="21"/>
        <v>6786.82</v>
      </c>
    </row>
    <row r="91" spans="1:7">
      <c r="A91" s="41">
        <v>41565</v>
      </c>
      <c r="B91" s="41">
        <v>41568</v>
      </c>
      <c r="C91" s="42">
        <v>5606.29</v>
      </c>
      <c r="D91" s="42">
        <v>1050</v>
      </c>
      <c r="E91" s="42">
        <f t="shared" si="11"/>
        <v>86.42</v>
      </c>
      <c r="F91" s="42">
        <f t="shared" si="7"/>
        <v>69.69</v>
      </c>
      <c r="G91" s="42">
        <f t="shared" si="21"/>
        <v>6812.4</v>
      </c>
    </row>
    <row r="92" spans="1:7">
      <c r="A92" s="41">
        <v>41569</v>
      </c>
      <c r="B92" s="41">
        <v>41571</v>
      </c>
      <c r="C92" s="42">
        <v>5598.8</v>
      </c>
      <c r="D92" s="42">
        <v>1050</v>
      </c>
      <c r="E92" s="42">
        <f t="shared" si="11"/>
        <v>86.42</v>
      </c>
      <c r="F92" s="42">
        <f t="shared" si="7"/>
        <v>69.69</v>
      </c>
      <c r="G92" s="42">
        <f t="shared" si="21"/>
        <v>6804.91</v>
      </c>
    </row>
    <row r="93" spans="1:7">
      <c r="A93" s="41">
        <v>41572</v>
      </c>
      <c r="B93" s="41">
        <v>41575</v>
      </c>
      <c r="C93" s="42">
        <v>5357.98</v>
      </c>
      <c r="D93" s="42">
        <v>1050</v>
      </c>
      <c r="E93" s="42">
        <f t="shared" si="11"/>
        <v>86.42</v>
      </c>
      <c r="F93" s="42">
        <f t="shared" si="7"/>
        <v>69.69</v>
      </c>
      <c r="G93" s="42">
        <f t="shared" ref="G93:G98" si="22">+C93+D93+E93+F93</f>
        <v>6564.0899999999992</v>
      </c>
    </row>
    <row r="94" spans="1:7">
      <c r="A94" s="41">
        <v>41576</v>
      </c>
      <c r="B94" s="41">
        <v>41578</v>
      </c>
      <c r="C94" s="42">
        <v>5377.96</v>
      </c>
      <c r="D94" s="42">
        <v>1050</v>
      </c>
      <c r="E94" s="42">
        <f t="shared" si="11"/>
        <v>86.42</v>
      </c>
      <c r="F94" s="42">
        <f t="shared" si="7"/>
        <v>69.69</v>
      </c>
      <c r="G94" s="42">
        <f t="shared" si="22"/>
        <v>6584.07</v>
      </c>
    </row>
    <row r="95" spans="1:7">
      <c r="A95" s="41">
        <v>41579</v>
      </c>
      <c r="B95" s="41">
        <v>41583</v>
      </c>
      <c r="C95" s="42">
        <v>5517.87</v>
      </c>
      <c r="D95" s="42">
        <v>1050</v>
      </c>
      <c r="E95" s="42">
        <f t="shared" si="11"/>
        <v>86.42</v>
      </c>
      <c r="F95" s="42">
        <f t="shared" si="7"/>
        <v>69.69</v>
      </c>
      <c r="G95" s="42">
        <f t="shared" si="22"/>
        <v>6723.98</v>
      </c>
    </row>
    <row r="96" spans="1:7">
      <c r="A96" s="41">
        <v>41584</v>
      </c>
      <c r="B96" s="41">
        <v>41585</v>
      </c>
      <c r="C96" s="42">
        <v>5366.21</v>
      </c>
      <c r="D96" s="42">
        <v>1050</v>
      </c>
      <c r="E96" s="42">
        <f t="shared" si="11"/>
        <v>86.42</v>
      </c>
      <c r="F96" s="42">
        <f t="shared" si="7"/>
        <v>69.69</v>
      </c>
      <c r="G96" s="42">
        <f t="shared" si="22"/>
        <v>6572.32</v>
      </c>
    </row>
    <row r="97" spans="1:7">
      <c r="A97" s="41">
        <v>41586</v>
      </c>
      <c r="B97" s="41">
        <v>41590</v>
      </c>
      <c r="C97" s="42">
        <v>5293</v>
      </c>
      <c r="D97" s="42">
        <v>1050</v>
      </c>
      <c r="E97" s="42">
        <f t="shared" si="11"/>
        <v>86.42</v>
      </c>
      <c r="F97" s="42">
        <f t="shared" si="7"/>
        <v>69.69</v>
      </c>
      <c r="G97" s="42">
        <f t="shared" si="22"/>
        <v>6499.11</v>
      </c>
    </row>
    <row r="98" spans="1:7">
      <c r="A98" s="41">
        <v>41591</v>
      </c>
      <c r="B98" s="41">
        <v>41592</v>
      </c>
      <c r="C98" s="42">
        <v>5403.85</v>
      </c>
      <c r="D98" s="42">
        <v>1050</v>
      </c>
      <c r="E98" s="42">
        <f t="shared" si="11"/>
        <v>86.42</v>
      </c>
      <c r="F98" s="42">
        <f t="shared" si="7"/>
        <v>69.69</v>
      </c>
      <c r="G98" s="42">
        <f t="shared" si="22"/>
        <v>6609.96</v>
      </c>
    </row>
    <row r="99" spans="1:7">
      <c r="A99" s="41">
        <v>41593</v>
      </c>
      <c r="B99" s="41">
        <v>41596</v>
      </c>
      <c r="C99" s="42">
        <v>5420.01</v>
      </c>
      <c r="D99" s="42">
        <v>1050</v>
      </c>
      <c r="E99" s="42">
        <f t="shared" si="11"/>
        <v>86.42</v>
      </c>
      <c r="F99" s="42">
        <f t="shared" si="7"/>
        <v>69.69</v>
      </c>
      <c r="G99" s="42">
        <f t="shared" ref="G99:G104" si="23">+C99+D99+E99+F99</f>
        <v>6626.12</v>
      </c>
    </row>
    <row r="100" spans="1:7">
      <c r="A100" s="41">
        <v>41597</v>
      </c>
      <c r="B100" s="41">
        <v>41599</v>
      </c>
      <c r="C100" s="42">
        <v>5530.76</v>
      </c>
      <c r="D100" s="42">
        <v>1050</v>
      </c>
      <c r="E100" s="42">
        <f t="shared" si="11"/>
        <v>86.42</v>
      </c>
      <c r="F100" s="42">
        <f t="shared" si="7"/>
        <v>69.69</v>
      </c>
      <c r="G100" s="42">
        <f t="shared" si="23"/>
        <v>6736.87</v>
      </c>
    </row>
    <row r="101" spans="1:7">
      <c r="A101" s="41">
        <v>41600</v>
      </c>
      <c r="B101" s="41">
        <v>41603</v>
      </c>
      <c r="C101" s="42">
        <v>5567.4299999999994</v>
      </c>
      <c r="D101" s="42">
        <v>1050</v>
      </c>
      <c r="E101" s="42">
        <f t="shared" si="11"/>
        <v>86.42</v>
      </c>
      <c r="F101" s="42">
        <f t="shared" si="7"/>
        <v>69.69</v>
      </c>
      <c r="G101" s="42">
        <f t="shared" si="23"/>
        <v>6773.5399999999991</v>
      </c>
    </row>
    <row r="102" spans="1:7">
      <c r="A102" s="41">
        <v>41604</v>
      </c>
      <c r="B102" s="41">
        <v>41606</v>
      </c>
      <c r="C102" s="42">
        <v>5798.8200000000006</v>
      </c>
      <c r="D102" s="42">
        <v>1050</v>
      </c>
      <c r="E102" s="42">
        <f t="shared" si="11"/>
        <v>86.42</v>
      </c>
      <c r="F102" s="42">
        <f t="shared" si="7"/>
        <v>69.69</v>
      </c>
      <c r="G102" s="42">
        <f t="shared" si="23"/>
        <v>7004.93</v>
      </c>
    </row>
    <row r="103" spans="1:7">
      <c r="A103" s="41">
        <v>41607</v>
      </c>
      <c r="B103" s="41">
        <v>41610</v>
      </c>
      <c r="C103" s="42">
        <v>5727.0599999999995</v>
      </c>
      <c r="D103" s="42">
        <v>1050</v>
      </c>
      <c r="E103" s="42">
        <f t="shared" si="11"/>
        <v>86.42</v>
      </c>
      <c r="F103" s="42">
        <f t="shared" si="7"/>
        <v>69.69</v>
      </c>
      <c r="G103" s="42">
        <f t="shared" si="23"/>
        <v>6933.1699999999992</v>
      </c>
    </row>
    <row r="104" spans="1:7">
      <c r="A104" s="41">
        <v>41611</v>
      </c>
      <c r="B104" s="41">
        <v>41613</v>
      </c>
      <c r="C104" s="42">
        <v>5731.55</v>
      </c>
      <c r="D104" s="42">
        <v>1050</v>
      </c>
      <c r="E104" s="42">
        <f t="shared" si="11"/>
        <v>86.42</v>
      </c>
      <c r="F104" s="42">
        <f t="shared" si="7"/>
        <v>69.69</v>
      </c>
      <c r="G104" s="42">
        <f t="shared" si="23"/>
        <v>6937.66</v>
      </c>
    </row>
    <row r="105" spans="1:7">
      <c r="A105" s="41">
        <v>41614</v>
      </c>
      <c r="B105" s="41">
        <v>41617</v>
      </c>
      <c r="C105" s="42">
        <v>5798.59</v>
      </c>
      <c r="D105" s="42">
        <v>1050</v>
      </c>
      <c r="E105" s="42">
        <f t="shared" si="11"/>
        <v>86.42</v>
      </c>
      <c r="F105" s="42">
        <f t="shared" si="7"/>
        <v>69.69</v>
      </c>
      <c r="G105" s="42">
        <f t="shared" ref="G105:G110" si="24">+C105+D105+E105+F105</f>
        <v>7004.7</v>
      </c>
    </row>
    <row r="106" spans="1:7">
      <c r="A106" s="41">
        <v>41618</v>
      </c>
      <c r="B106" s="41">
        <v>41620</v>
      </c>
      <c r="C106" s="42">
        <v>5797.9</v>
      </c>
      <c r="D106" s="42">
        <v>1050</v>
      </c>
      <c r="E106" s="42">
        <f t="shared" si="11"/>
        <v>86.42</v>
      </c>
      <c r="F106" s="42">
        <f t="shared" si="7"/>
        <v>69.69</v>
      </c>
      <c r="G106" s="42">
        <f t="shared" si="24"/>
        <v>7004.0099999999993</v>
      </c>
    </row>
    <row r="107" spans="1:7">
      <c r="A107" s="41">
        <v>41621</v>
      </c>
      <c r="B107" s="41">
        <v>41624</v>
      </c>
      <c r="C107" s="42">
        <v>5690.37</v>
      </c>
      <c r="D107" s="42">
        <v>1050</v>
      </c>
      <c r="E107" s="42">
        <f t="shared" si="11"/>
        <v>86.42</v>
      </c>
      <c r="F107" s="42">
        <f t="shared" si="7"/>
        <v>69.69</v>
      </c>
      <c r="G107" s="42">
        <f t="shared" si="24"/>
        <v>6896.48</v>
      </c>
    </row>
    <row r="108" spans="1:7">
      <c r="A108" s="41">
        <v>41625</v>
      </c>
      <c r="B108" s="41">
        <v>41627</v>
      </c>
      <c r="C108" s="42">
        <v>5619.71</v>
      </c>
      <c r="D108" s="42">
        <v>1050</v>
      </c>
      <c r="E108" s="42">
        <f t="shared" si="11"/>
        <v>86.42</v>
      </c>
      <c r="F108" s="42">
        <f t="shared" si="7"/>
        <v>69.69</v>
      </c>
      <c r="G108" s="42">
        <f t="shared" si="24"/>
        <v>6825.82</v>
      </c>
    </row>
    <row r="109" spans="1:7">
      <c r="A109" s="41">
        <v>41628</v>
      </c>
      <c r="B109" s="41">
        <v>41631</v>
      </c>
      <c r="C109" s="42">
        <v>5675.43</v>
      </c>
      <c r="D109" s="42">
        <v>1050</v>
      </c>
      <c r="E109" s="42">
        <f t="shared" si="11"/>
        <v>86.42</v>
      </c>
      <c r="F109" s="42">
        <f t="shared" si="7"/>
        <v>69.69</v>
      </c>
      <c r="G109" s="42">
        <f t="shared" si="24"/>
        <v>6881.54</v>
      </c>
    </row>
    <row r="110" spans="1:7">
      <c r="A110" s="41">
        <v>41632</v>
      </c>
      <c r="B110" s="41">
        <v>41634</v>
      </c>
      <c r="C110" s="42">
        <v>5812.71</v>
      </c>
      <c r="D110" s="42">
        <v>1050</v>
      </c>
      <c r="E110" s="42">
        <f t="shared" si="11"/>
        <v>86.42</v>
      </c>
      <c r="F110" s="42">
        <f t="shared" si="7"/>
        <v>69.69</v>
      </c>
      <c r="G110" s="42">
        <f t="shared" si="24"/>
        <v>7018.82</v>
      </c>
    </row>
    <row r="111" spans="1:7">
      <c r="A111" s="41">
        <v>41635</v>
      </c>
      <c r="B111" s="41">
        <v>41638</v>
      </c>
      <c r="C111" s="42">
        <v>5780.22</v>
      </c>
      <c r="D111" s="42">
        <v>1050</v>
      </c>
      <c r="E111" s="42">
        <f t="shared" si="11"/>
        <v>86.42</v>
      </c>
      <c r="F111" s="42">
        <f t="shared" si="7"/>
        <v>69.69</v>
      </c>
      <c r="G111" s="42">
        <f t="shared" ref="G111:G116" si="25">+C111+D111+E111+F111</f>
        <v>6986.33</v>
      </c>
    </row>
    <row r="112" spans="1:7">
      <c r="A112" s="41">
        <v>41639</v>
      </c>
      <c r="B112" s="41">
        <v>41641</v>
      </c>
      <c r="C112" s="42">
        <v>5794.61</v>
      </c>
      <c r="D112" s="42">
        <v>1050</v>
      </c>
      <c r="E112" s="42">
        <f t="shared" si="11"/>
        <v>86.42</v>
      </c>
      <c r="F112" s="42">
        <f t="shared" si="7"/>
        <v>69.69</v>
      </c>
      <c r="G112" s="42">
        <f t="shared" si="25"/>
        <v>7000.7199999999993</v>
      </c>
    </row>
    <row r="113" spans="1:7">
      <c r="A113" s="41">
        <v>41642</v>
      </c>
      <c r="B113" s="41">
        <v>41646</v>
      </c>
      <c r="C113" s="42">
        <v>5771.07</v>
      </c>
      <c r="D113" s="42">
        <v>1050</v>
      </c>
      <c r="E113" s="42">
        <f t="shared" si="11"/>
        <v>86.42</v>
      </c>
      <c r="F113" s="42">
        <f t="shared" si="7"/>
        <v>69.69</v>
      </c>
      <c r="G113" s="42">
        <f t="shared" si="25"/>
        <v>6977.1799999999994</v>
      </c>
    </row>
    <row r="114" spans="1:7">
      <c r="A114" s="41">
        <v>41647</v>
      </c>
      <c r="B114" s="41">
        <v>41648</v>
      </c>
      <c r="C114" s="42">
        <v>5610.89</v>
      </c>
      <c r="D114" s="42">
        <v>1050</v>
      </c>
      <c r="E114" s="42">
        <f t="shared" si="11"/>
        <v>86.42</v>
      </c>
      <c r="F114" s="42">
        <f t="shared" si="7"/>
        <v>69.69</v>
      </c>
      <c r="G114" s="42">
        <f t="shared" si="25"/>
        <v>6817</v>
      </c>
    </row>
    <row r="115" spans="1:7">
      <c r="A115" s="41">
        <v>41649</v>
      </c>
      <c r="B115" s="41">
        <v>41652</v>
      </c>
      <c r="C115" s="42">
        <v>5597.9400000000005</v>
      </c>
      <c r="D115" s="42">
        <v>1050</v>
      </c>
      <c r="E115" s="42">
        <f t="shared" si="11"/>
        <v>86.42</v>
      </c>
      <c r="F115" s="42">
        <f t="shared" si="7"/>
        <v>69.69</v>
      </c>
      <c r="G115" s="42">
        <f t="shared" si="25"/>
        <v>6804.05</v>
      </c>
    </row>
    <row r="116" spans="1:7">
      <c r="A116" s="41">
        <v>41653</v>
      </c>
      <c r="B116" s="41">
        <v>41655</v>
      </c>
      <c r="C116" s="42">
        <v>5551.7699999999995</v>
      </c>
      <c r="D116" s="42">
        <v>1050</v>
      </c>
      <c r="E116" s="42">
        <f t="shared" si="11"/>
        <v>86.42</v>
      </c>
      <c r="F116" s="42">
        <f t="shared" si="7"/>
        <v>69.69</v>
      </c>
      <c r="G116" s="42">
        <f t="shared" si="25"/>
        <v>6757.8799999999992</v>
      </c>
    </row>
    <row r="117" spans="1:7">
      <c r="A117" s="41">
        <v>41656</v>
      </c>
      <c r="B117" s="41">
        <v>41659</v>
      </c>
      <c r="C117" s="42">
        <v>5582.5</v>
      </c>
      <c r="D117" s="42">
        <v>1050</v>
      </c>
      <c r="E117" s="42">
        <f t="shared" si="11"/>
        <v>86.42</v>
      </c>
      <c r="F117" s="42">
        <f t="shared" si="7"/>
        <v>69.69</v>
      </c>
      <c r="G117" s="42">
        <f t="shared" ref="G117:G122" si="26">+C117+D117+E117+F117</f>
        <v>6788.61</v>
      </c>
    </row>
    <row r="118" spans="1:7">
      <c r="A118" s="41">
        <v>41660</v>
      </c>
      <c r="B118" s="41">
        <v>41662</v>
      </c>
      <c r="C118" s="42">
        <v>5684.53</v>
      </c>
      <c r="D118" s="42">
        <v>1050</v>
      </c>
      <c r="E118" s="42">
        <f t="shared" si="11"/>
        <v>86.42</v>
      </c>
      <c r="F118" s="42">
        <f t="shared" si="7"/>
        <v>69.69</v>
      </c>
      <c r="G118" s="42">
        <f t="shared" si="26"/>
        <v>6890.6399999999994</v>
      </c>
    </row>
    <row r="119" spans="1:7">
      <c r="A119" s="41">
        <v>41663</v>
      </c>
      <c r="B119" s="41">
        <v>41666</v>
      </c>
      <c r="C119" s="42">
        <v>5788</v>
      </c>
      <c r="D119" s="42">
        <v>1050</v>
      </c>
      <c r="E119" s="42">
        <f t="shared" si="11"/>
        <v>86.42</v>
      </c>
      <c r="F119" s="42">
        <f t="shared" si="7"/>
        <v>69.69</v>
      </c>
      <c r="G119" s="42">
        <f t="shared" si="26"/>
        <v>6994.11</v>
      </c>
    </row>
    <row r="120" spans="1:7">
      <c r="A120" s="41">
        <v>41667</v>
      </c>
      <c r="B120" s="41">
        <v>41669</v>
      </c>
      <c r="C120" s="42">
        <v>5899.58</v>
      </c>
      <c r="D120" s="42">
        <v>1050</v>
      </c>
      <c r="E120" s="42">
        <f t="shared" si="11"/>
        <v>86.42</v>
      </c>
      <c r="F120" s="42">
        <f t="shared" si="7"/>
        <v>69.69</v>
      </c>
      <c r="G120" s="42">
        <f t="shared" si="26"/>
        <v>7105.69</v>
      </c>
    </row>
    <row r="121" spans="1:7">
      <c r="A121" s="41">
        <v>41670</v>
      </c>
      <c r="B121" s="41">
        <v>41670</v>
      </c>
      <c r="C121" s="42">
        <v>5814.4500000000007</v>
      </c>
      <c r="D121" s="42">
        <v>1050</v>
      </c>
      <c r="E121" s="42">
        <f t="shared" si="11"/>
        <v>86.42</v>
      </c>
      <c r="F121" s="42">
        <f t="shared" si="7"/>
        <v>69.69</v>
      </c>
      <c r="G121" s="42">
        <f t="shared" si="26"/>
        <v>7020.56</v>
      </c>
    </row>
    <row r="122" spans="1:7">
      <c r="A122" s="41">
        <v>41640</v>
      </c>
      <c r="B122" s="41">
        <v>41673</v>
      </c>
      <c r="C122" s="42">
        <v>5814.4500000000007</v>
      </c>
      <c r="D122" s="42">
        <v>1070.3700000000001</v>
      </c>
      <c r="E122" s="42">
        <v>71.510000000000005</v>
      </c>
      <c r="F122" s="42">
        <v>71.78</v>
      </c>
      <c r="G122" s="42">
        <f t="shared" si="26"/>
        <v>7028.1100000000006</v>
      </c>
    </row>
    <row r="123" spans="1:7">
      <c r="A123" s="41">
        <v>41674</v>
      </c>
      <c r="B123" s="41">
        <v>41676</v>
      </c>
      <c r="C123" s="42">
        <v>5830.4</v>
      </c>
      <c r="D123" s="42">
        <v>1070.3700000000001</v>
      </c>
      <c r="E123" s="42">
        <v>71.510000000000005</v>
      </c>
      <c r="F123" s="42">
        <v>71.78</v>
      </c>
      <c r="G123" s="42">
        <f t="shared" ref="G123:G128" si="27">+C123+D123+E123+F123</f>
        <v>7044.0599999999995</v>
      </c>
    </row>
    <row r="124" spans="1:7">
      <c r="A124" s="41">
        <v>41677</v>
      </c>
      <c r="B124" s="41">
        <v>41680</v>
      </c>
      <c r="C124" s="42">
        <v>5766.8</v>
      </c>
      <c r="D124" s="42">
        <v>1070.3700000000001</v>
      </c>
      <c r="E124" s="42">
        <v>71.510000000000005</v>
      </c>
      <c r="F124" s="42">
        <v>71.78</v>
      </c>
      <c r="G124" s="42">
        <f t="shared" si="27"/>
        <v>6980.46</v>
      </c>
    </row>
    <row r="125" spans="1:7">
      <c r="A125" s="41">
        <v>41681</v>
      </c>
      <c r="B125" s="41">
        <v>41683</v>
      </c>
      <c r="C125" s="42">
        <v>5764.29</v>
      </c>
      <c r="D125" s="42">
        <v>1070.3700000000001</v>
      </c>
      <c r="E125" s="42">
        <v>71.510000000000005</v>
      </c>
      <c r="F125" s="42">
        <v>71.78</v>
      </c>
      <c r="G125" s="42">
        <f t="shared" si="27"/>
        <v>6977.95</v>
      </c>
    </row>
    <row r="126" spans="1:7">
      <c r="A126" s="41">
        <v>41684</v>
      </c>
      <c r="B126" s="41">
        <v>41687</v>
      </c>
      <c r="C126" s="42">
        <v>5841.88</v>
      </c>
      <c r="D126" s="42">
        <v>1070.3700000000001</v>
      </c>
      <c r="E126" s="42">
        <v>71.510000000000005</v>
      </c>
      <c r="F126" s="42">
        <v>71.78</v>
      </c>
      <c r="G126" s="42">
        <f t="shared" si="27"/>
        <v>7055.54</v>
      </c>
    </row>
    <row r="127" spans="1:7">
      <c r="A127" s="41">
        <v>41688</v>
      </c>
      <c r="B127" s="41">
        <v>41690</v>
      </c>
      <c r="C127" s="42">
        <v>5886.34</v>
      </c>
      <c r="D127" s="42">
        <v>1070.3700000000001</v>
      </c>
      <c r="E127" s="42">
        <v>71.510000000000005</v>
      </c>
      <c r="F127" s="42">
        <v>71.78</v>
      </c>
      <c r="G127" s="42">
        <f t="shared" si="27"/>
        <v>7100</v>
      </c>
    </row>
    <row r="128" spans="1:7">
      <c r="A128" s="41">
        <v>41691</v>
      </c>
      <c r="B128" s="41">
        <v>41694</v>
      </c>
      <c r="C128" s="42">
        <v>5992.7300000000005</v>
      </c>
      <c r="D128" s="42">
        <v>1070.3700000000001</v>
      </c>
      <c r="E128" s="42">
        <v>71.510000000000005</v>
      </c>
      <c r="F128" s="42">
        <v>71.78</v>
      </c>
      <c r="G128" s="42">
        <f t="shared" si="27"/>
        <v>7206.39</v>
      </c>
    </row>
    <row r="129" spans="1:7">
      <c r="A129" s="41">
        <v>41695</v>
      </c>
      <c r="B129" s="41">
        <v>41697</v>
      </c>
      <c r="C129" s="42">
        <v>5989.0999999999995</v>
      </c>
      <c r="D129" s="42">
        <v>1070.3700000000001</v>
      </c>
      <c r="E129" s="42">
        <v>71.510000000000005</v>
      </c>
      <c r="F129" s="42">
        <v>71.78</v>
      </c>
      <c r="G129" s="42">
        <f t="shared" ref="G129:G134" si="28">+C129+D129+E129+F129</f>
        <v>7202.7599999999993</v>
      </c>
    </row>
    <row r="130" spans="1:7">
      <c r="A130" s="41">
        <v>41698</v>
      </c>
      <c r="B130" s="41">
        <v>41698</v>
      </c>
      <c r="C130" s="42">
        <v>6082.98</v>
      </c>
      <c r="D130" s="42">
        <v>1070.3700000000001</v>
      </c>
      <c r="E130" s="42">
        <v>71.510000000000005</v>
      </c>
      <c r="F130" s="42">
        <v>71.78</v>
      </c>
      <c r="G130" s="42">
        <f t="shared" si="28"/>
        <v>7296.6399999999994</v>
      </c>
    </row>
    <row r="131" spans="1:7">
      <c r="A131" s="41">
        <v>41699</v>
      </c>
      <c r="B131" s="41">
        <v>41701</v>
      </c>
      <c r="C131" s="42">
        <v>6082.98</v>
      </c>
      <c r="D131" s="42">
        <v>1070.3700000000001</v>
      </c>
      <c r="E131" s="42">
        <v>71.510000000000005</v>
      </c>
      <c r="F131" s="42">
        <v>71.78</v>
      </c>
      <c r="G131" s="42">
        <f t="shared" si="28"/>
        <v>7296.6399999999994</v>
      </c>
    </row>
    <row r="132" spans="1:7">
      <c r="A132" s="41">
        <v>41702</v>
      </c>
      <c r="B132" s="41">
        <v>41704</v>
      </c>
      <c r="C132" s="42">
        <v>6102.66</v>
      </c>
      <c r="D132" s="42">
        <v>1070.3700000000001</v>
      </c>
      <c r="E132" s="42">
        <v>71.510000000000005</v>
      </c>
      <c r="F132" s="42">
        <v>71.78</v>
      </c>
      <c r="G132" s="42">
        <f t="shared" si="28"/>
        <v>7316.32</v>
      </c>
    </row>
    <row r="133" spans="1:7">
      <c r="A133" s="41">
        <v>41705</v>
      </c>
      <c r="B133" s="41">
        <v>41708</v>
      </c>
      <c r="C133" s="42">
        <v>6056.6500000000005</v>
      </c>
      <c r="D133" s="42">
        <v>1070.3700000000001</v>
      </c>
      <c r="E133" s="42">
        <v>71.510000000000005</v>
      </c>
      <c r="F133" s="42">
        <v>71.78</v>
      </c>
      <c r="G133" s="42">
        <f t="shared" si="28"/>
        <v>7270.31</v>
      </c>
    </row>
    <row r="134" spans="1:7">
      <c r="A134" s="41">
        <v>41709</v>
      </c>
      <c r="B134" s="41">
        <v>41711</v>
      </c>
      <c r="C134" s="42">
        <v>5894.79</v>
      </c>
      <c r="D134" s="42">
        <v>1070.3700000000001</v>
      </c>
      <c r="E134" s="42">
        <v>71.510000000000005</v>
      </c>
      <c r="F134" s="42">
        <v>71.78</v>
      </c>
      <c r="G134" s="42">
        <f t="shared" si="28"/>
        <v>7108.45</v>
      </c>
    </row>
    <row r="135" spans="1:7">
      <c r="A135" s="41">
        <v>41712</v>
      </c>
      <c r="B135" s="41">
        <v>41715</v>
      </c>
      <c r="C135" s="42">
        <v>5725.1399999999994</v>
      </c>
      <c r="D135" s="42">
        <v>1070.3700000000001</v>
      </c>
      <c r="E135" s="42">
        <v>71.510000000000005</v>
      </c>
      <c r="F135" s="42">
        <v>71.78</v>
      </c>
      <c r="G135" s="42">
        <f t="shared" ref="G135:G140" si="29">+C135+D135+E135+F135</f>
        <v>6938.7999999999993</v>
      </c>
    </row>
    <row r="136" spans="1:7">
      <c r="A136" s="41">
        <v>41716</v>
      </c>
      <c r="B136" s="41">
        <v>41718</v>
      </c>
      <c r="C136" s="42">
        <v>5890.9800000000005</v>
      </c>
      <c r="D136" s="42">
        <v>1070.3700000000001</v>
      </c>
      <c r="E136" s="42">
        <v>71.510000000000005</v>
      </c>
      <c r="F136" s="42">
        <v>71.78</v>
      </c>
      <c r="G136" s="42">
        <f t="shared" si="29"/>
        <v>7104.64</v>
      </c>
    </row>
    <row r="137" spans="1:7">
      <c r="A137" s="41">
        <v>41719</v>
      </c>
      <c r="B137" s="41">
        <v>41723</v>
      </c>
      <c r="C137" s="42">
        <v>5666.29</v>
      </c>
      <c r="D137" s="42">
        <v>1070.3700000000001</v>
      </c>
      <c r="E137" s="42">
        <v>71.510000000000005</v>
      </c>
      <c r="F137" s="42">
        <v>71.78</v>
      </c>
      <c r="G137" s="42">
        <f t="shared" si="29"/>
        <v>6879.95</v>
      </c>
    </row>
    <row r="138" spans="1:7">
      <c r="A138" s="41">
        <v>41724</v>
      </c>
      <c r="B138" s="41">
        <v>41725</v>
      </c>
      <c r="C138" s="42">
        <v>5613.9000000000005</v>
      </c>
      <c r="D138" s="42">
        <v>1070.3700000000001</v>
      </c>
      <c r="E138" s="42">
        <v>71.510000000000005</v>
      </c>
      <c r="F138" s="42">
        <v>71.78</v>
      </c>
      <c r="G138" s="42">
        <f t="shared" si="29"/>
        <v>6827.56</v>
      </c>
    </row>
    <row r="139" spans="1:7">
      <c r="A139" s="41">
        <v>41726</v>
      </c>
      <c r="B139" s="41">
        <v>41729</v>
      </c>
      <c r="C139" s="42">
        <v>5667.61</v>
      </c>
      <c r="D139" s="42">
        <v>1070.3700000000001</v>
      </c>
      <c r="E139" s="42">
        <v>71.510000000000005</v>
      </c>
      <c r="F139" s="42">
        <v>71.78</v>
      </c>
      <c r="G139" s="42">
        <f t="shared" si="29"/>
        <v>6881.2699999999995</v>
      </c>
    </row>
    <row r="140" spans="1:7">
      <c r="A140" s="41">
        <v>41730</v>
      </c>
      <c r="B140" s="41">
        <v>41732</v>
      </c>
      <c r="C140" s="42">
        <v>5619.1900000000005</v>
      </c>
      <c r="D140" s="42">
        <v>1070.3700000000001</v>
      </c>
      <c r="E140" s="42">
        <v>71.510000000000005</v>
      </c>
      <c r="F140" s="42">
        <v>71.78</v>
      </c>
      <c r="G140" s="42">
        <f t="shared" si="29"/>
        <v>6832.85</v>
      </c>
    </row>
    <row r="141" spans="1:7">
      <c r="A141" s="41">
        <v>41733</v>
      </c>
      <c r="B141" s="41">
        <v>41736</v>
      </c>
      <c r="C141" s="42">
        <v>5557.96</v>
      </c>
      <c r="D141" s="42">
        <v>1070.3700000000001</v>
      </c>
      <c r="E141" s="42">
        <v>71.510000000000005</v>
      </c>
      <c r="F141" s="42">
        <v>71.78</v>
      </c>
      <c r="G141" s="42">
        <f t="shared" ref="G141:G146" si="30">+C141+D141+E141+F141</f>
        <v>6771.62</v>
      </c>
    </row>
    <row r="142" spans="1:7">
      <c r="A142" s="41">
        <v>41737</v>
      </c>
      <c r="B142" s="41">
        <v>41739</v>
      </c>
      <c r="C142" s="42">
        <v>5623.33</v>
      </c>
      <c r="D142" s="42">
        <v>1070.3700000000001</v>
      </c>
      <c r="E142" s="42">
        <v>71.510000000000005</v>
      </c>
      <c r="F142" s="42">
        <v>71.78</v>
      </c>
      <c r="G142" s="42">
        <f t="shared" si="30"/>
        <v>6836.99</v>
      </c>
    </row>
    <row r="143" spans="1:7">
      <c r="A143" s="41">
        <v>41740</v>
      </c>
      <c r="B143" s="41">
        <v>41743</v>
      </c>
      <c r="C143" s="42">
        <v>5609.68</v>
      </c>
      <c r="D143" s="42">
        <v>1070.3700000000001</v>
      </c>
      <c r="E143" s="42">
        <v>71.510000000000005</v>
      </c>
      <c r="F143" s="42">
        <v>71.78</v>
      </c>
      <c r="G143" s="42">
        <f t="shared" si="30"/>
        <v>6823.34</v>
      </c>
    </row>
    <row r="144" spans="1:7">
      <c r="A144" s="41">
        <v>41744</v>
      </c>
      <c r="B144" s="41">
        <v>41746</v>
      </c>
      <c r="C144" s="42">
        <v>5538.44</v>
      </c>
      <c r="D144" s="42">
        <v>1070.3700000000001</v>
      </c>
      <c r="E144" s="42">
        <v>71.510000000000005</v>
      </c>
      <c r="F144" s="42">
        <v>71.78</v>
      </c>
      <c r="G144" s="42">
        <f t="shared" si="30"/>
        <v>6752.0999999999995</v>
      </c>
    </row>
    <row r="145" spans="1:7">
      <c r="A145" s="41">
        <v>41747</v>
      </c>
      <c r="B145" s="41">
        <v>41750</v>
      </c>
      <c r="C145" s="42">
        <v>5667.3099999999995</v>
      </c>
      <c r="D145" s="42">
        <v>1070.3700000000001</v>
      </c>
      <c r="E145" s="42">
        <v>71.510000000000005</v>
      </c>
      <c r="F145" s="42">
        <v>71.78</v>
      </c>
      <c r="G145" s="42">
        <f t="shared" si="30"/>
        <v>6880.9699999999993</v>
      </c>
    </row>
    <row r="146" spans="1:7">
      <c r="A146" s="41">
        <v>41751</v>
      </c>
      <c r="B146" s="41">
        <v>41753</v>
      </c>
      <c r="C146" s="42">
        <v>5742.26</v>
      </c>
      <c r="D146" s="42">
        <v>1070.3700000000001</v>
      </c>
      <c r="E146" s="42">
        <v>71.510000000000005</v>
      </c>
      <c r="F146" s="42">
        <v>71.78</v>
      </c>
      <c r="G146" s="42">
        <f t="shared" si="30"/>
        <v>6955.92</v>
      </c>
    </row>
    <row r="147" spans="1:7">
      <c r="A147" s="41">
        <v>41754</v>
      </c>
      <c r="B147" s="41">
        <v>41757</v>
      </c>
      <c r="C147" s="42">
        <v>5668.9699999999993</v>
      </c>
      <c r="D147" s="42">
        <v>1070.3700000000001</v>
      </c>
      <c r="E147" s="42">
        <v>71.510000000000005</v>
      </c>
      <c r="F147" s="42">
        <v>71.78</v>
      </c>
      <c r="G147" s="42">
        <f t="shared" ref="G147:G152" si="31">+C147+D147+E147+F147</f>
        <v>6882.6299999999992</v>
      </c>
    </row>
    <row r="148" spans="1:7">
      <c r="A148" s="41">
        <v>41758</v>
      </c>
      <c r="B148" s="41">
        <v>41760</v>
      </c>
      <c r="C148" s="42">
        <v>5675.41</v>
      </c>
      <c r="D148" s="42">
        <v>1070.3700000000001</v>
      </c>
      <c r="E148" s="42">
        <v>71.510000000000005</v>
      </c>
      <c r="F148" s="42">
        <v>71.78</v>
      </c>
      <c r="G148" s="42">
        <f t="shared" si="31"/>
        <v>6889.07</v>
      </c>
    </row>
    <row r="149" spans="1:7">
      <c r="A149" s="41">
        <v>41761</v>
      </c>
      <c r="B149" s="41">
        <v>41761</v>
      </c>
      <c r="C149" s="42">
        <v>5650.0300000000007</v>
      </c>
      <c r="D149" s="42">
        <v>1070.3700000000001</v>
      </c>
      <c r="E149" s="42">
        <v>71.510000000000005</v>
      </c>
      <c r="F149" s="42">
        <v>71.78</v>
      </c>
      <c r="G149" s="42">
        <f t="shared" si="31"/>
        <v>6863.6900000000005</v>
      </c>
    </row>
    <row r="150" spans="1:7">
      <c r="A150" s="41">
        <v>41762</v>
      </c>
      <c r="B150" s="41">
        <v>41764</v>
      </c>
      <c r="C150" s="42">
        <v>5582.5</v>
      </c>
      <c r="D150" s="42">
        <v>1070.3700000000001</v>
      </c>
      <c r="E150" s="42">
        <v>71.510000000000005</v>
      </c>
      <c r="F150" s="42">
        <v>71.78</v>
      </c>
      <c r="G150" s="42">
        <f t="shared" si="31"/>
        <v>6796.16</v>
      </c>
    </row>
    <row r="151" spans="1:7">
      <c r="A151" s="41">
        <v>41765</v>
      </c>
      <c r="B151" s="41">
        <v>41767</v>
      </c>
      <c r="C151" s="42">
        <v>5552.53</v>
      </c>
      <c r="D151" s="42">
        <v>1070.3700000000001</v>
      </c>
      <c r="E151" s="42">
        <v>71.510000000000005</v>
      </c>
      <c r="F151" s="42">
        <v>71.78</v>
      </c>
      <c r="G151" s="42">
        <f t="shared" si="31"/>
        <v>6766.19</v>
      </c>
    </row>
    <row r="152" spans="1:7">
      <c r="A152" s="41">
        <v>41768</v>
      </c>
      <c r="B152" s="41">
        <v>41771</v>
      </c>
      <c r="C152" s="42">
        <v>5523.28</v>
      </c>
      <c r="D152" s="42">
        <v>1070.3700000000001</v>
      </c>
      <c r="E152" s="42">
        <v>71.510000000000005</v>
      </c>
      <c r="F152" s="42">
        <v>71.78</v>
      </c>
      <c r="G152" s="42">
        <f t="shared" si="31"/>
        <v>6736.94</v>
      </c>
    </row>
    <row r="153" spans="1:7">
      <c r="A153" s="41">
        <v>41772</v>
      </c>
      <c r="B153" s="41">
        <v>41774</v>
      </c>
      <c r="C153" s="42">
        <v>5437.12</v>
      </c>
      <c r="D153" s="42">
        <v>1070.3700000000001</v>
      </c>
      <c r="E153" s="42">
        <v>71.510000000000005</v>
      </c>
      <c r="F153" s="42">
        <v>71.78</v>
      </c>
      <c r="G153" s="42">
        <f t="shared" ref="G153:G158" si="32">+C153+D153+E153+F153</f>
        <v>6650.78</v>
      </c>
    </row>
    <row r="154" spans="1:7">
      <c r="A154" s="41">
        <v>41775</v>
      </c>
      <c r="B154" s="41">
        <v>41778</v>
      </c>
      <c r="C154" s="42">
        <v>5638.75</v>
      </c>
      <c r="D154" s="42">
        <v>1070.3700000000001</v>
      </c>
      <c r="E154" s="42">
        <v>71.510000000000005</v>
      </c>
      <c r="F154" s="42">
        <v>71.78</v>
      </c>
      <c r="G154" s="42">
        <f t="shared" si="32"/>
        <v>6852.41</v>
      </c>
    </row>
    <row r="155" spans="1:7">
      <c r="A155" s="41">
        <v>41779</v>
      </c>
      <c r="B155" s="41">
        <v>41781</v>
      </c>
      <c r="C155" s="42">
        <v>5612.8099999999995</v>
      </c>
      <c r="D155" s="42">
        <v>1070.3700000000001</v>
      </c>
      <c r="E155" s="42">
        <v>71.510000000000005</v>
      </c>
      <c r="F155" s="42">
        <v>71.78</v>
      </c>
      <c r="G155" s="42">
        <f t="shared" si="32"/>
        <v>6826.4699999999993</v>
      </c>
    </row>
    <row r="156" spans="1:7">
      <c r="A156" s="41">
        <v>41782</v>
      </c>
      <c r="B156" s="41">
        <v>41785</v>
      </c>
      <c r="C156" s="42">
        <v>5593.9800000000005</v>
      </c>
      <c r="D156" s="42">
        <v>1070.3700000000001</v>
      </c>
      <c r="E156" s="42">
        <v>71.510000000000005</v>
      </c>
      <c r="F156" s="42">
        <v>71.78</v>
      </c>
      <c r="G156" s="42">
        <f t="shared" si="32"/>
        <v>6807.64</v>
      </c>
    </row>
    <row r="157" spans="1:7">
      <c r="A157" s="41">
        <v>41786</v>
      </c>
      <c r="B157" s="41">
        <v>41788</v>
      </c>
      <c r="C157" s="42">
        <v>5532.36</v>
      </c>
      <c r="D157" s="42">
        <v>1070.3700000000001</v>
      </c>
      <c r="E157" s="42">
        <v>71.510000000000005</v>
      </c>
      <c r="F157" s="42">
        <v>71.78</v>
      </c>
      <c r="G157" s="42">
        <f t="shared" si="32"/>
        <v>6746.0199999999995</v>
      </c>
    </row>
    <row r="158" spans="1:7">
      <c r="A158" s="41">
        <v>41789</v>
      </c>
      <c r="B158" s="41">
        <v>41790</v>
      </c>
      <c r="C158" s="42">
        <v>5522.7199999999993</v>
      </c>
      <c r="D158" s="42">
        <v>1070.3700000000001</v>
      </c>
      <c r="E158" s="42">
        <v>71.510000000000005</v>
      </c>
      <c r="F158" s="42">
        <v>71.78</v>
      </c>
      <c r="G158" s="42">
        <f t="shared" si="32"/>
        <v>6736.3799999999992</v>
      </c>
    </row>
    <row r="159" spans="1:7">
      <c r="A159" s="41">
        <v>41791</v>
      </c>
      <c r="B159" s="41">
        <v>41793</v>
      </c>
      <c r="C159" s="42">
        <v>5522.7199999999993</v>
      </c>
      <c r="D159" s="42">
        <v>1070.3700000000001</v>
      </c>
      <c r="E159" s="42">
        <v>71.510000000000005</v>
      </c>
      <c r="F159" s="42">
        <v>71.78</v>
      </c>
      <c r="G159" s="42">
        <f t="shared" ref="G159:G164" si="33">+C159+D159+E159+F159</f>
        <v>6736.3799999999992</v>
      </c>
    </row>
    <row r="160" spans="1:7">
      <c r="A160" s="41">
        <v>41794</v>
      </c>
      <c r="B160" s="41">
        <v>41795</v>
      </c>
      <c r="C160" s="42">
        <v>5374.6500000000005</v>
      </c>
      <c r="D160" s="42">
        <v>1070.3700000000001</v>
      </c>
      <c r="E160" s="42">
        <v>71.510000000000005</v>
      </c>
      <c r="F160" s="42">
        <v>71.78</v>
      </c>
      <c r="G160" s="42">
        <f t="shared" si="33"/>
        <v>6588.31</v>
      </c>
    </row>
    <row r="161" spans="1:7">
      <c r="A161" s="41">
        <v>41796</v>
      </c>
      <c r="B161" s="41">
        <v>41799</v>
      </c>
      <c r="C161" s="42">
        <v>5314.73</v>
      </c>
      <c r="D161" s="42">
        <v>1070.3700000000001</v>
      </c>
      <c r="E161" s="42">
        <v>71.510000000000005</v>
      </c>
      <c r="F161" s="42">
        <v>71.78</v>
      </c>
      <c r="G161" s="42">
        <f t="shared" si="33"/>
        <v>6528.3899999999994</v>
      </c>
    </row>
    <row r="162" spans="1:7">
      <c r="A162" s="41">
        <v>41800</v>
      </c>
      <c r="B162" s="41">
        <v>41802</v>
      </c>
      <c r="C162" s="42">
        <v>5338.33</v>
      </c>
      <c r="D162" s="42">
        <v>1070.3700000000001</v>
      </c>
      <c r="E162" s="42">
        <v>71.510000000000005</v>
      </c>
      <c r="F162" s="42">
        <v>71.78</v>
      </c>
      <c r="G162" s="42">
        <f t="shared" si="33"/>
        <v>6551.99</v>
      </c>
    </row>
    <row r="163" spans="1:7">
      <c r="A163" s="41">
        <v>41803</v>
      </c>
      <c r="B163" s="41">
        <v>41806</v>
      </c>
      <c r="C163" s="42">
        <v>5360.87</v>
      </c>
      <c r="D163" s="42">
        <v>1070.3700000000001</v>
      </c>
      <c r="E163" s="42">
        <v>71.510000000000005</v>
      </c>
      <c r="F163" s="42">
        <v>71.78</v>
      </c>
      <c r="G163" s="42">
        <f t="shared" si="33"/>
        <v>6574.53</v>
      </c>
    </row>
    <row r="164" spans="1:7">
      <c r="A164" s="41">
        <v>41807</v>
      </c>
      <c r="B164" s="41">
        <v>41809</v>
      </c>
      <c r="C164" s="42">
        <v>5484.95</v>
      </c>
      <c r="D164" s="42">
        <v>1070.3700000000001</v>
      </c>
      <c r="E164" s="42">
        <v>71.510000000000005</v>
      </c>
      <c r="F164" s="42">
        <v>71.78</v>
      </c>
      <c r="G164" s="42">
        <f t="shared" si="33"/>
        <v>6698.61</v>
      </c>
    </row>
    <row r="165" spans="1:7">
      <c r="A165" s="41">
        <v>41810</v>
      </c>
      <c r="B165" s="41">
        <v>41814</v>
      </c>
      <c r="C165" s="42">
        <v>5674.07</v>
      </c>
      <c r="D165" s="42">
        <v>1070.3700000000001</v>
      </c>
      <c r="E165" s="42">
        <v>71.510000000000005</v>
      </c>
      <c r="F165" s="42">
        <v>71.78</v>
      </c>
      <c r="G165" s="42">
        <f t="shared" ref="G165:G170" si="34">+C165+D165+E165+F165</f>
        <v>6887.73</v>
      </c>
    </row>
    <row r="166" spans="1:7">
      <c r="A166" s="41">
        <v>41815</v>
      </c>
      <c r="B166" s="41">
        <v>41816</v>
      </c>
      <c r="C166" s="42">
        <v>5609.98</v>
      </c>
      <c r="D166" s="42">
        <v>1070.3700000000001</v>
      </c>
      <c r="E166" s="42">
        <v>71.510000000000005</v>
      </c>
      <c r="F166" s="42">
        <v>71.78</v>
      </c>
      <c r="G166" s="42">
        <f t="shared" si="34"/>
        <v>6823.6399999999994</v>
      </c>
    </row>
    <row r="167" spans="1:7">
      <c r="A167" s="41">
        <v>41817</v>
      </c>
      <c r="B167" s="41">
        <v>41820</v>
      </c>
      <c r="C167" s="42">
        <v>5601.32</v>
      </c>
      <c r="D167" s="42">
        <v>1070.3700000000001</v>
      </c>
      <c r="E167" s="42">
        <v>71.510000000000005</v>
      </c>
      <c r="F167" s="42">
        <v>71.78</v>
      </c>
      <c r="G167" s="42">
        <f t="shared" si="34"/>
        <v>6814.98</v>
      </c>
    </row>
    <row r="168" spans="1:7">
      <c r="A168" s="41">
        <v>41821</v>
      </c>
      <c r="B168" s="41">
        <v>41821</v>
      </c>
      <c r="C168" s="42">
        <v>5601.32</v>
      </c>
      <c r="D168" s="42">
        <v>1070.3700000000001</v>
      </c>
      <c r="E168" s="42">
        <v>71.510000000000005</v>
      </c>
      <c r="F168" s="42">
        <v>71.78</v>
      </c>
      <c r="G168" s="42">
        <f t="shared" si="34"/>
        <v>6814.98</v>
      </c>
    </row>
    <row r="169" spans="1:7">
      <c r="A169" s="41">
        <v>41822</v>
      </c>
      <c r="B169" s="41">
        <v>41823</v>
      </c>
      <c r="C169" s="42">
        <v>5391.32</v>
      </c>
      <c r="D169" s="42">
        <v>1070.3700000000001</v>
      </c>
      <c r="E169" s="42">
        <v>71.510000000000005</v>
      </c>
      <c r="F169" s="42">
        <v>71.78</v>
      </c>
      <c r="G169" s="42">
        <f t="shared" si="34"/>
        <v>6604.98</v>
      </c>
    </row>
    <row r="170" spans="1:7">
      <c r="A170" s="41">
        <v>41824</v>
      </c>
      <c r="B170" s="41">
        <v>41827</v>
      </c>
      <c r="C170" s="42">
        <v>5358.0599999999995</v>
      </c>
      <c r="D170" s="42">
        <v>1070.3700000000001</v>
      </c>
      <c r="E170" s="42">
        <v>71.510000000000005</v>
      </c>
      <c r="F170" s="42">
        <v>71.78</v>
      </c>
      <c r="G170" s="42">
        <f t="shared" si="34"/>
        <v>6571.7199999999993</v>
      </c>
    </row>
    <row r="171" spans="1:7">
      <c r="A171" s="41">
        <v>41828</v>
      </c>
      <c r="B171" s="41">
        <v>41830</v>
      </c>
      <c r="C171" s="42">
        <v>5296.34</v>
      </c>
      <c r="D171" s="42">
        <v>1070.3700000000001</v>
      </c>
      <c r="E171" s="42">
        <v>71.510000000000005</v>
      </c>
      <c r="F171" s="42">
        <v>71.78</v>
      </c>
      <c r="G171" s="42">
        <f t="shared" ref="G171:G176" si="35">+C171+D171+E171+F171</f>
        <v>6510</v>
      </c>
    </row>
    <row r="172" spans="1:7">
      <c r="A172" s="41">
        <v>41831</v>
      </c>
      <c r="B172" s="41">
        <v>41834</v>
      </c>
      <c r="C172" s="42">
        <v>5238.62</v>
      </c>
      <c r="D172" s="42">
        <v>1070.3700000000001</v>
      </c>
      <c r="E172" s="42">
        <v>71.510000000000005</v>
      </c>
      <c r="F172" s="42">
        <v>71.78</v>
      </c>
      <c r="G172" s="42">
        <f t="shared" si="35"/>
        <v>6452.28</v>
      </c>
    </row>
    <row r="173" spans="1:7">
      <c r="A173" s="41">
        <v>41835</v>
      </c>
      <c r="B173" s="41">
        <v>41837</v>
      </c>
      <c r="C173" s="42">
        <v>5232.54</v>
      </c>
      <c r="D173" s="42">
        <v>1070.3700000000001</v>
      </c>
      <c r="E173" s="42">
        <v>71.510000000000005</v>
      </c>
      <c r="F173" s="42">
        <v>71.78</v>
      </c>
      <c r="G173" s="42">
        <f t="shared" si="35"/>
        <v>6446.2</v>
      </c>
    </row>
    <row r="174" spans="1:7">
      <c r="A174" s="41">
        <v>41838</v>
      </c>
      <c r="B174" s="41">
        <v>41841</v>
      </c>
      <c r="C174" s="42">
        <v>5207.1100000000006</v>
      </c>
      <c r="D174" s="42">
        <v>1070.3700000000001</v>
      </c>
      <c r="E174" s="42">
        <v>71.510000000000005</v>
      </c>
      <c r="F174" s="42">
        <v>71.78</v>
      </c>
      <c r="G174" s="42">
        <f t="shared" si="35"/>
        <v>6420.77</v>
      </c>
    </row>
    <row r="175" spans="1:7">
      <c r="A175" s="41">
        <v>41842</v>
      </c>
      <c r="B175" s="41">
        <v>41844</v>
      </c>
      <c r="C175" s="42">
        <v>5210.92</v>
      </c>
      <c r="D175" s="42">
        <v>1070.3700000000001</v>
      </c>
      <c r="E175" s="42">
        <v>71.510000000000005</v>
      </c>
      <c r="F175" s="42">
        <v>71.78</v>
      </c>
      <c r="G175" s="42">
        <f t="shared" si="35"/>
        <v>6424.58</v>
      </c>
    </row>
    <row r="176" spans="1:7">
      <c r="A176" s="41">
        <v>41845</v>
      </c>
      <c r="B176" s="41">
        <v>41848</v>
      </c>
      <c r="C176" s="42">
        <v>5226.71</v>
      </c>
      <c r="D176" s="42">
        <v>1070.3700000000001</v>
      </c>
      <c r="E176" s="42">
        <v>71.510000000000005</v>
      </c>
      <c r="F176" s="42">
        <v>71.78</v>
      </c>
      <c r="G176" s="42">
        <f t="shared" si="35"/>
        <v>6440.37</v>
      </c>
    </row>
    <row r="177" spans="1:7">
      <c r="A177" s="41">
        <v>41849</v>
      </c>
      <c r="B177" s="41">
        <v>41851</v>
      </c>
      <c r="C177" s="42">
        <v>5279.37</v>
      </c>
      <c r="D177" s="42">
        <v>1070.3700000000001</v>
      </c>
      <c r="E177" s="42">
        <v>71.510000000000005</v>
      </c>
      <c r="F177" s="42">
        <v>71.78</v>
      </c>
      <c r="G177" s="42">
        <f t="shared" ref="G177:G182" si="36">+C177+D177+E177+F177</f>
        <v>6493.03</v>
      </c>
    </row>
    <row r="178" spans="1:7">
      <c r="A178" s="41">
        <v>41852</v>
      </c>
      <c r="B178" s="41">
        <v>41855</v>
      </c>
      <c r="C178" s="42">
        <v>5238.93</v>
      </c>
      <c r="D178" s="42">
        <v>1070.3700000000001</v>
      </c>
      <c r="E178" s="42">
        <v>71.510000000000005</v>
      </c>
      <c r="F178" s="42">
        <v>71.78</v>
      </c>
      <c r="G178" s="42">
        <f t="shared" si="36"/>
        <v>6452.59</v>
      </c>
    </row>
    <row r="179" spans="1:7">
      <c r="A179" s="41">
        <v>41856</v>
      </c>
      <c r="B179" s="41">
        <v>41859</v>
      </c>
      <c r="C179" s="42">
        <v>5290.2</v>
      </c>
      <c r="D179" s="42">
        <v>1070.3700000000001</v>
      </c>
      <c r="E179" s="42">
        <v>71.510000000000005</v>
      </c>
      <c r="F179" s="42">
        <v>71.78</v>
      </c>
      <c r="G179" s="42">
        <f t="shared" si="36"/>
        <v>6503.86</v>
      </c>
    </row>
    <row r="180" spans="1:7">
      <c r="A180" s="41">
        <v>41860</v>
      </c>
      <c r="B180" s="41">
        <v>41862</v>
      </c>
      <c r="C180" s="42">
        <v>5384.7300000000005</v>
      </c>
      <c r="D180" s="42">
        <v>1070.3700000000001</v>
      </c>
      <c r="E180" s="42">
        <v>71.510000000000005</v>
      </c>
      <c r="F180" s="42">
        <v>71.78</v>
      </c>
      <c r="G180" s="42">
        <f t="shared" si="36"/>
        <v>6598.39</v>
      </c>
    </row>
    <row r="181" spans="1:7">
      <c r="A181" s="41">
        <v>41863</v>
      </c>
      <c r="B181" s="41">
        <v>41865</v>
      </c>
      <c r="C181" s="42">
        <v>5301.44</v>
      </c>
      <c r="D181" s="42">
        <v>1070.3700000000001</v>
      </c>
      <c r="E181" s="42">
        <v>71.510000000000005</v>
      </c>
      <c r="F181" s="42">
        <v>71.78</v>
      </c>
      <c r="G181" s="42">
        <f t="shared" si="36"/>
        <v>6515.0999999999995</v>
      </c>
    </row>
    <row r="182" spans="1:7">
      <c r="A182" s="41">
        <v>41866</v>
      </c>
      <c r="B182" s="41">
        <v>41870</v>
      </c>
      <c r="C182" s="42">
        <v>5360.1799999999994</v>
      </c>
      <c r="D182" s="42">
        <v>1070.3700000000001</v>
      </c>
      <c r="E182" s="42">
        <v>71.510000000000005</v>
      </c>
      <c r="F182" s="42">
        <v>71.78</v>
      </c>
      <c r="G182" s="42">
        <f t="shared" si="36"/>
        <v>6573.8399999999992</v>
      </c>
    </row>
    <row r="183" spans="1:7">
      <c r="A183" s="41">
        <v>41871</v>
      </c>
      <c r="B183" s="41">
        <v>41872</v>
      </c>
      <c r="C183" s="42">
        <v>5168.17</v>
      </c>
      <c r="D183" s="42">
        <v>1070.3700000000001</v>
      </c>
      <c r="E183" s="42">
        <v>71.510000000000005</v>
      </c>
      <c r="F183" s="42">
        <v>71.78</v>
      </c>
      <c r="G183" s="42">
        <f t="shared" ref="G183:G188" si="37">+C183+D183+E183+F183</f>
        <v>6381.83</v>
      </c>
    </row>
    <row r="184" spans="1:7">
      <c r="A184" s="41">
        <v>41873</v>
      </c>
      <c r="B184" s="41">
        <v>41876</v>
      </c>
      <c r="C184" s="42">
        <v>5218.1600000000008</v>
      </c>
      <c r="D184" s="42">
        <v>1070.3700000000001</v>
      </c>
      <c r="E184" s="42">
        <v>71.510000000000005</v>
      </c>
      <c r="F184" s="42">
        <v>71.78</v>
      </c>
      <c r="G184" s="42">
        <f t="shared" si="37"/>
        <v>6431.8200000000006</v>
      </c>
    </row>
    <row r="185" spans="1:7">
      <c r="A185" s="41">
        <v>41877</v>
      </c>
      <c r="B185" s="41">
        <v>41879</v>
      </c>
      <c r="C185" s="42">
        <v>5327.38</v>
      </c>
      <c r="D185" s="42">
        <v>1070.3700000000001</v>
      </c>
      <c r="E185" s="42">
        <v>71.510000000000005</v>
      </c>
      <c r="F185" s="42">
        <v>71.78</v>
      </c>
      <c r="G185" s="42">
        <f t="shared" si="37"/>
        <v>6541.04</v>
      </c>
    </row>
    <row r="186" spans="1:7">
      <c r="A186" s="41">
        <v>41880</v>
      </c>
      <c r="B186" s="41">
        <v>41883</v>
      </c>
      <c r="C186" s="42">
        <v>5349.18</v>
      </c>
      <c r="D186" s="42">
        <v>1070.3700000000001</v>
      </c>
      <c r="E186" s="42">
        <v>71.510000000000005</v>
      </c>
      <c r="F186" s="42">
        <v>71.78</v>
      </c>
      <c r="G186" s="42">
        <f t="shared" si="37"/>
        <v>6562.84</v>
      </c>
    </row>
    <row r="187" spans="1:7">
      <c r="A187" s="41">
        <v>41884</v>
      </c>
      <c r="B187" s="41">
        <v>41886</v>
      </c>
      <c r="C187" s="42">
        <v>5382.33</v>
      </c>
      <c r="D187" s="42">
        <v>1070.3700000000001</v>
      </c>
      <c r="E187" s="42">
        <v>71.510000000000005</v>
      </c>
      <c r="F187" s="42">
        <v>71.78</v>
      </c>
      <c r="G187" s="42">
        <f t="shared" si="37"/>
        <v>6595.99</v>
      </c>
    </row>
    <row r="188" spans="1:7">
      <c r="A188" s="41">
        <v>41887</v>
      </c>
      <c r="B188" s="41">
        <v>41890</v>
      </c>
      <c r="C188" s="42">
        <v>5364.15</v>
      </c>
      <c r="D188" s="42">
        <v>1070.3700000000001</v>
      </c>
      <c r="E188" s="42">
        <v>71.510000000000005</v>
      </c>
      <c r="F188" s="42">
        <v>71.78</v>
      </c>
      <c r="G188" s="42">
        <f t="shared" si="37"/>
        <v>6577.8099999999995</v>
      </c>
    </row>
    <row r="189" spans="1:7">
      <c r="A189" s="41">
        <v>41891</v>
      </c>
      <c r="B189" s="41">
        <v>41893</v>
      </c>
      <c r="C189" s="42">
        <v>5289.87</v>
      </c>
      <c r="D189" s="42">
        <v>1070.3700000000001</v>
      </c>
      <c r="E189" s="42">
        <v>71.510000000000005</v>
      </c>
      <c r="F189" s="42">
        <v>71.78</v>
      </c>
      <c r="G189" s="42">
        <f t="shared" ref="G189:G194" si="38">+C189+D189+E189+F189</f>
        <v>6503.53</v>
      </c>
    </row>
    <row r="190" spans="1:7">
      <c r="A190" s="41">
        <v>41894</v>
      </c>
      <c r="B190" s="41">
        <v>41897</v>
      </c>
      <c r="C190" s="42">
        <v>5250.8099999999995</v>
      </c>
      <c r="D190" s="42">
        <v>1070.3700000000001</v>
      </c>
      <c r="E190" s="42">
        <v>71.510000000000005</v>
      </c>
      <c r="F190" s="42">
        <v>71.78</v>
      </c>
      <c r="G190" s="42">
        <f t="shared" si="38"/>
        <v>6464.4699999999993</v>
      </c>
    </row>
    <row r="191" spans="1:7">
      <c r="A191" s="41">
        <v>41898</v>
      </c>
      <c r="B191" s="41">
        <v>41900</v>
      </c>
      <c r="C191" s="42">
        <v>5276.2400000000007</v>
      </c>
      <c r="D191" s="42">
        <v>1070.3700000000001</v>
      </c>
      <c r="E191" s="42">
        <v>71.510000000000005</v>
      </c>
      <c r="F191" s="42">
        <v>71.78</v>
      </c>
      <c r="G191" s="42">
        <f t="shared" si="38"/>
        <v>6489.9000000000005</v>
      </c>
    </row>
    <row r="192" spans="1:7">
      <c r="A192" s="41">
        <v>41901</v>
      </c>
      <c r="B192" s="41">
        <v>41904</v>
      </c>
      <c r="C192" s="42">
        <v>5269.0300000000007</v>
      </c>
      <c r="D192" s="42">
        <v>1070.3700000000001</v>
      </c>
      <c r="E192" s="42">
        <v>71.510000000000005</v>
      </c>
      <c r="F192" s="42">
        <v>71.78</v>
      </c>
      <c r="G192" s="42">
        <f t="shared" si="38"/>
        <v>6482.6900000000005</v>
      </c>
    </row>
    <row r="193" spans="1:7">
      <c r="A193" s="41">
        <v>41905</v>
      </c>
      <c r="B193" s="41">
        <v>41907</v>
      </c>
      <c r="C193" s="42">
        <v>5242.59</v>
      </c>
      <c r="D193" s="42">
        <v>1070.3700000000001</v>
      </c>
      <c r="E193" s="42">
        <v>71.510000000000005</v>
      </c>
      <c r="F193" s="42">
        <v>71.78</v>
      </c>
      <c r="G193" s="42">
        <f t="shared" si="38"/>
        <v>6456.25</v>
      </c>
    </row>
    <row r="194" spans="1:7">
      <c r="A194" s="41">
        <v>41908</v>
      </c>
      <c r="B194" s="41">
        <v>41911</v>
      </c>
      <c r="C194" s="42">
        <v>5249.14</v>
      </c>
      <c r="D194" s="42">
        <v>1070.3700000000001</v>
      </c>
      <c r="E194" s="42">
        <v>71.510000000000005</v>
      </c>
      <c r="F194" s="42">
        <v>71.78</v>
      </c>
      <c r="G194" s="42">
        <f t="shared" si="38"/>
        <v>6462.8</v>
      </c>
    </row>
    <row r="195" spans="1:7">
      <c r="A195" s="41">
        <v>41912</v>
      </c>
      <c r="B195" s="41">
        <v>41912</v>
      </c>
      <c r="C195" s="42">
        <v>5306.33</v>
      </c>
      <c r="D195" s="42">
        <v>1070.3700000000001</v>
      </c>
      <c r="E195" s="42">
        <v>71.510000000000005</v>
      </c>
      <c r="F195" s="42">
        <v>71.78</v>
      </c>
      <c r="G195" s="42">
        <f t="shared" ref="G195:G200" si="39">+C195+D195+E195+F195</f>
        <v>6519.99</v>
      </c>
    </row>
    <row r="196" spans="1:7">
      <c r="A196" s="41">
        <v>41913</v>
      </c>
      <c r="B196" s="41">
        <v>41914</v>
      </c>
      <c r="C196" s="42">
        <v>5489.4100000000008</v>
      </c>
      <c r="D196" s="42">
        <v>1070.3700000000001</v>
      </c>
      <c r="E196" s="42">
        <v>71.510000000000005</v>
      </c>
      <c r="F196" s="42">
        <v>71.78</v>
      </c>
      <c r="G196" s="42">
        <f t="shared" si="39"/>
        <v>6703.0700000000006</v>
      </c>
    </row>
    <row r="197" spans="1:7">
      <c r="A197" s="41">
        <v>41915</v>
      </c>
      <c r="B197" s="41">
        <v>41918</v>
      </c>
      <c r="C197" s="42">
        <v>5463.75</v>
      </c>
      <c r="D197" s="42">
        <v>1070.3700000000001</v>
      </c>
      <c r="E197" s="42">
        <v>71.510000000000005</v>
      </c>
      <c r="F197" s="42">
        <v>71.78</v>
      </c>
      <c r="G197" s="42">
        <f t="shared" si="39"/>
        <v>6677.41</v>
      </c>
    </row>
    <row r="198" spans="1:7">
      <c r="A198" s="41">
        <v>41919</v>
      </c>
      <c r="B198" s="41">
        <v>41921</v>
      </c>
      <c r="C198" s="42">
        <v>5326.9299999999994</v>
      </c>
      <c r="D198" s="42">
        <v>1070.3700000000001</v>
      </c>
      <c r="E198" s="42">
        <v>71.510000000000005</v>
      </c>
      <c r="F198" s="42">
        <v>71.78</v>
      </c>
      <c r="G198" s="42">
        <f t="shared" si="39"/>
        <v>6540.5899999999992</v>
      </c>
    </row>
    <row r="199" spans="1:7">
      <c r="A199" s="41">
        <v>41922</v>
      </c>
      <c r="B199" s="41">
        <v>41926</v>
      </c>
      <c r="C199" s="42">
        <v>5273.49</v>
      </c>
      <c r="D199" s="42">
        <v>1070.3700000000001</v>
      </c>
      <c r="E199" s="42">
        <v>71.510000000000005</v>
      </c>
      <c r="F199" s="42">
        <v>71.78</v>
      </c>
      <c r="G199" s="42">
        <f t="shared" si="39"/>
        <v>6487.15</v>
      </c>
    </row>
    <row r="200" spans="1:7">
      <c r="A200" s="41">
        <v>41927</v>
      </c>
      <c r="B200" s="41">
        <v>41928</v>
      </c>
      <c r="C200" s="42">
        <v>5258.35</v>
      </c>
      <c r="D200" s="42">
        <v>1070.3700000000001</v>
      </c>
      <c r="E200" s="42">
        <v>71.510000000000005</v>
      </c>
      <c r="F200" s="42">
        <v>71.78</v>
      </c>
      <c r="G200" s="42">
        <f t="shared" si="39"/>
        <v>6472.01</v>
      </c>
    </row>
    <row r="201" spans="1:7">
      <c r="A201" s="41">
        <v>41929</v>
      </c>
      <c r="B201" s="41">
        <v>41932</v>
      </c>
      <c r="C201" s="42">
        <v>5034.07</v>
      </c>
      <c r="D201" s="42">
        <v>1070.3700000000001</v>
      </c>
      <c r="E201" s="42">
        <v>71.510000000000005</v>
      </c>
      <c r="F201" s="42">
        <v>71.78</v>
      </c>
      <c r="G201" s="42">
        <f t="shared" ref="G201:G206" si="40">+C201+D201+E201+F201</f>
        <v>6247.73</v>
      </c>
    </row>
    <row r="202" spans="1:7">
      <c r="A202" s="41">
        <v>41933</v>
      </c>
      <c r="B202" s="41">
        <v>41935</v>
      </c>
      <c r="C202" s="42">
        <v>5230.71</v>
      </c>
      <c r="D202" s="42">
        <v>1070.3700000000001</v>
      </c>
      <c r="E202" s="42">
        <v>71.510000000000005</v>
      </c>
      <c r="F202" s="42">
        <v>71.78</v>
      </c>
      <c r="G202" s="42">
        <f t="shared" si="40"/>
        <v>6444.37</v>
      </c>
    </row>
    <row r="203" spans="1:7">
      <c r="A203" s="41">
        <v>41936</v>
      </c>
      <c r="B203" s="41">
        <v>41939</v>
      </c>
      <c r="C203" s="42">
        <v>5046.2299999999996</v>
      </c>
      <c r="D203" s="42">
        <v>1070.3700000000001</v>
      </c>
      <c r="E203" s="42">
        <v>71.510000000000005</v>
      </c>
      <c r="F203" s="42">
        <v>71.78</v>
      </c>
      <c r="G203" s="42">
        <f t="shared" si="40"/>
        <v>6259.8899999999994</v>
      </c>
    </row>
    <row r="204" spans="1:7">
      <c r="A204" s="41">
        <v>41940</v>
      </c>
      <c r="B204" s="41">
        <v>41942</v>
      </c>
      <c r="C204" s="42">
        <v>5073.62</v>
      </c>
      <c r="D204" s="42">
        <v>1070.3700000000001</v>
      </c>
      <c r="E204" s="42">
        <v>71.510000000000005</v>
      </c>
      <c r="F204" s="42">
        <v>71.78</v>
      </c>
      <c r="G204" s="42">
        <f t="shared" si="40"/>
        <v>6287.28</v>
      </c>
    </row>
    <row r="205" spans="1:7">
      <c r="A205" s="41">
        <v>41943</v>
      </c>
      <c r="B205" s="41">
        <v>41947</v>
      </c>
      <c r="C205" s="42">
        <v>5232.41</v>
      </c>
      <c r="D205" s="42">
        <v>1070.3700000000001</v>
      </c>
      <c r="E205" s="42">
        <v>71.510000000000005</v>
      </c>
      <c r="F205" s="42">
        <v>71.78</v>
      </c>
      <c r="G205" s="42">
        <f t="shared" si="40"/>
        <v>6446.07</v>
      </c>
    </row>
    <row r="206" spans="1:7">
      <c r="A206" s="41">
        <v>41948</v>
      </c>
      <c r="B206" s="41">
        <v>41949</v>
      </c>
      <c r="C206" s="42">
        <v>5147.49</v>
      </c>
      <c r="D206" s="42">
        <v>1070.3700000000001</v>
      </c>
      <c r="E206" s="42">
        <v>71.510000000000005</v>
      </c>
      <c r="F206" s="42">
        <v>71.78</v>
      </c>
      <c r="G206" s="42">
        <f t="shared" si="40"/>
        <v>6361.15</v>
      </c>
    </row>
    <row r="207" spans="1:7">
      <c r="A207" s="41">
        <v>41950</v>
      </c>
      <c r="B207" s="41">
        <v>41953</v>
      </c>
      <c r="C207" s="42">
        <v>5087.49</v>
      </c>
      <c r="D207" s="42">
        <v>1070.3700000000001</v>
      </c>
      <c r="E207" s="42">
        <v>71.510000000000005</v>
      </c>
      <c r="F207" s="42">
        <v>71.78</v>
      </c>
      <c r="G207" s="42">
        <f t="shared" ref="G207:G212" si="41">+C207+D207+E207+F207</f>
        <v>6301.15</v>
      </c>
    </row>
    <row r="208" spans="1:7">
      <c r="A208" s="41">
        <v>41954</v>
      </c>
      <c r="B208" s="41">
        <v>41956</v>
      </c>
      <c r="C208" s="42">
        <v>5223.9400000000005</v>
      </c>
      <c r="D208" s="42">
        <v>1070.3700000000001</v>
      </c>
      <c r="E208" s="42">
        <v>71.510000000000005</v>
      </c>
      <c r="F208" s="42">
        <v>71.78</v>
      </c>
      <c r="G208" s="42">
        <f t="shared" si="41"/>
        <v>6437.6</v>
      </c>
    </row>
    <row r="209" spans="1:7">
      <c r="A209" s="41">
        <v>41957</v>
      </c>
      <c r="B209" s="41">
        <v>41961</v>
      </c>
      <c r="C209" s="42">
        <v>4997.96</v>
      </c>
      <c r="D209" s="42">
        <v>1070.3700000000001</v>
      </c>
      <c r="E209" s="42">
        <v>71.510000000000005</v>
      </c>
      <c r="F209" s="42">
        <v>71.78</v>
      </c>
      <c r="G209" s="42">
        <f t="shared" si="41"/>
        <v>6211.62</v>
      </c>
    </row>
    <row r="210" spans="1:7">
      <c r="A210" s="41">
        <v>41962</v>
      </c>
      <c r="B210" s="41">
        <v>41963</v>
      </c>
      <c r="C210" s="42">
        <v>5029.8999999999996</v>
      </c>
      <c r="D210" s="42">
        <v>1070.3700000000001</v>
      </c>
      <c r="E210" s="42">
        <v>71.510000000000005</v>
      </c>
      <c r="F210" s="42">
        <v>71.78</v>
      </c>
      <c r="G210" s="42">
        <f t="shared" si="41"/>
        <v>6243.5599999999995</v>
      </c>
    </row>
    <row r="211" spans="1:7">
      <c r="A211" s="41">
        <v>41964</v>
      </c>
      <c r="B211" s="41">
        <v>41967</v>
      </c>
      <c r="C211" s="42">
        <v>4929.880000000001</v>
      </c>
      <c r="D211" s="42">
        <v>1070.3700000000001</v>
      </c>
      <c r="E211" s="42">
        <v>71.510000000000005</v>
      </c>
      <c r="F211" s="42">
        <v>71.78</v>
      </c>
      <c r="G211" s="42">
        <f t="shared" si="41"/>
        <v>6143.5400000000009</v>
      </c>
    </row>
    <row r="212" spans="1:7">
      <c r="A212" s="41">
        <v>41968</v>
      </c>
      <c r="B212" s="41">
        <v>41970</v>
      </c>
      <c r="C212" s="42">
        <v>5009.1500000000005</v>
      </c>
      <c r="D212" s="42">
        <v>1070.3700000000001</v>
      </c>
      <c r="E212" s="42">
        <v>71.510000000000005</v>
      </c>
      <c r="F212" s="42">
        <v>71.78</v>
      </c>
      <c r="G212" s="42">
        <f t="shared" si="41"/>
        <v>6222.81</v>
      </c>
    </row>
    <row r="213" spans="1:7">
      <c r="A213" s="41">
        <v>41971</v>
      </c>
      <c r="B213" s="41">
        <v>41974</v>
      </c>
      <c r="C213" s="42">
        <v>4925.49</v>
      </c>
      <c r="D213" s="42">
        <v>1070.3700000000001</v>
      </c>
      <c r="E213" s="42">
        <v>71.510000000000005</v>
      </c>
      <c r="F213" s="42">
        <v>71.78</v>
      </c>
      <c r="G213" s="42">
        <f t="shared" ref="G213:G218" si="42">+C213+D213+E213+F213</f>
        <v>6139.15</v>
      </c>
    </row>
    <row r="214" spans="1:7">
      <c r="A214" s="41">
        <v>41975</v>
      </c>
      <c r="B214" s="41">
        <v>41977</v>
      </c>
      <c r="C214" s="42">
        <v>4925.49</v>
      </c>
      <c r="D214" s="42">
        <v>1070.3700000000001</v>
      </c>
      <c r="E214" s="42">
        <v>71.510000000000005</v>
      </c>
      <c r="F214" s="42">
        <v>71.78</v>
      </c>
      <c r="G214" s="42">
        <f t="shared" si="42"/>
        <v>6139.15</v>
      </c>
    </row>
    <row r="215" spans="1:7">
      <c r="A215" s="41">
        <v>41978</v>
      </c>
      <c r="B215" s="41">
        <v>41982</v>
      </c>
      <c r="C215" s="42">
        <v>4669.63</v>
      </c>
      <c r="D215" s="42">
        <v>1070.3700000000001</v>
      </c>
      <c r="E215" s="42">
        <v>71.510000000000005</v>
      </c>
      <c r="F215" s="42">
        <v>71.78</v>
      </c>
      <c r="G215" s="42">
        <f t="shared" si="42"/>
        <v>5883.29</v>
      </c>
    </row>
    <row r="216" spans="1:7">
      <c r="A216" s="41">
        <v>41983</v>
      </c>
      <c r="B216" s="41">
        <v>41984</v>
      </c>
      <c r="C216" s="42">
        <v>4454.91</v>
      </c>
      <c r="D216" s="42">
        <v>1070.3700000000001</v>
      </c>
      <c r="E216" s="42">
        <v>71.510000000000005</v>
      </c>
      <c r="F216" s="42">
        <v>71.78</v>
      </c>
      <c r="G216" s="42">
        <f t="shared" si="42"/>
        <v>5668.57</v>
      </c>
    </row>
    <row r="217" spans="1:7">
      <c r="A217" s="41">
        <v>41985</v>
      </c>
      <c r="B217" s="41">
        <v>41988</v>
      </c>
      <c r="C217" s="42">
        <v>4460.91</v>
      </c>
      <c r="D217" s="42">
        <v>1070.3700000000001</v>
      </c>
      <c r="E217" s="42">
        <v>71.510000000000005</v>
      </c>
      <c r="F217" s="42">
        <v>71.78</v>
      </c>
      <c r="G217" s="42">
        <f t="shared" si="42"/>
        <v>5674.57</v>
      </c>
    </row>
    <row r="218" spans="1:7">
      <c r="A218" s="41">
        <v>41990</v>
      </c>
      <c r="B218" s="41">
        <v>41991</v>
      </c>
      <c r="C218" s="42">
        <v>4303.88</v>
      </c>
      <c r="D218" s="42">
        <v>1070.3700000000001</v>
      </c>
      <c r="E218" s="42">
        <v>71.510000000000005</v>
      </c>
      <c r="F218" s="42">
        <v>71.78</v>
      </c>
      <c r="G218" s="42">
        <f t="shared" si="42"/>
        <v>5517.54</v>
      </c>
    </row>
    <row r="219" spans="1:7">
      <c r="A219" s="41">
        <v>41992</v>
      </c>
      <c r="B219" s="41">
        <v>41995</v>
      </c>
      <c r="C219" s="42">
        <v>4388.6400000000003</v>
      </c>
      <c r="D219" s="42">
        <v>1070.3700000000001</v>
      </c>
      <c r="E219" s="42">
        <v>71.510000000000005</v>
      </c>
      <c r="F219" s="42">
        <v>71.78</v>
      </c>
      <c r="G219" s="42">
        <f t="shared" ref="G219:G224" si="43">+C219+D219+E219+F219</f>
        <v>5602.3</v>
      </c>
    </row>
    <row r="220" spans="1:7">
      <c r="A220" s="41">
        <v>41996</v>
      </c>
      <c r="B220" s="41">
        <v>41999</v>
      </c>
      <c r="C220" s="42">
        <v>4082.6</v>
      </c>
      <c r="D220" s="42">
        <v>1070.3700000000001</v>
      </c>
      <c r="E220" s="42">
        <v>71.510000000000005</v>
      </c>
      <c r="F220" s="42">
        <v>71.78</v>
      </c>
      <c r="G220" s="42">
        <f t="shared" si="43"/>
        <v>5296.26</v>
      </c>
    </row>
    <row r="221" spans="1:7">
      <c r="A221" s="41">
        <v>42000</v>
      </c>
      <c r="B221" s="41">
        <v>42002</v>
      </c>
      <c r="C221" s="42">
        <v>3845.92</v>
      </c>
      <c r="D221" s="42">
        <v>1070.3700000000001</v>
      </c>
      <c r="E221" s="42">
        <v>71.510000000000005</v>
      </c>
      <c r="F221" s="42">
        <v>71.78</v>
      </c>
      <c r="G221" s="42">
        <f t="shared" si="43"/>
        <v>5059.58</v>
      </c>
    </row>
    <row r="222" spans="1:7">
      <c r="A222" s="41">
        <v>42003</v>
      </c>
      <c r="B222" s="41">
        <v>42006</v>
      </c>
      <c r="C222" s="42">
        <v>3845.92</v>
      </c>
      <c r="D222" s="42">
        <v>1070.3700000000001</v>
      </c>
      <c r="E222" s="42">
        <v>71.510000000000005</v>
      </c>
      <c r="F222" s="42">
        <v>71.78</v>
      </c>
      <c r="G222" s="42">
        <f t="shared" si="43"/>
        <v>5059.58</v>
      </c>
    </row>
    <row r="223" spans="1:7">
      <c r="A223" s="41">
        <v>42007</v>
      </c>
      <c r="B223" s="41">
        <v>42009</v>
      </c>
      <c r="C223" s="42">
        <v>4022.8100000000004</v>
      </c>
      <c r="D223" s="42">
        <v>1070.3700000000001</v>
      </c>
      <c r="E223" s="42">
        <v>71.510000000000005</v>
      </c>
      <c r="F223" s="42">
        <v>71.78</v>
      </c>
      <c r="G223" s="42">
        <f t="shared" si="43"/>
        <v>5236.47</v>
      </c>
    </row>
    <row r="224" spans="1:7">
      <c r="A224" s="41">
        <v>42010</v>
      </c>
      <c r="B224" s="41">
        <v>42012</v>
      </c>
      <c r="C224" s="42">
        <v>3964.4300000000003</v>
      </c>
      <c r="D224" s="42">
        <v>1070.3700000000001</v>
      </c>
      <c r="E224" s="42">
        <v>71.510000000000005</v>
      </c>
      <c r="F224" s="42">
        <v>71.78</v>
      </c>
      <c r="G224" s="42">
        <f t="shared" si="43"/>
        <v>5178.09</v>
      </c>
    </row>
    <row r="225" spans="1:7">
      <c r="A225" s="41">
        <v>42013</v>
      </c>
      <c r="B225" s="41">
        <v>42017</v>
      </c>
      <c r="C225" s="42">
        <v>3911.73</v>
      </c>
      <c r="D225" s="42">
        <v>1070.3700000000001</v>
      </c>
      <c r="E225" s="42">
        <v>71.510000000000005</v>
      </c>
      <c r="F225" s="42">
        <v>71.78</v>
      </c>
      <c r="G225" s="42">
        <f t="shared" ref="G225:G230" si="44">+C225+D225+E225+F225</f>
        <v>5125.3900000000003</v>
      </c>
    </row>
    <row r="226" spans="1:7">
      <c r="A226" s="41">
        <v>42018</v>
      </c>
      <c r="B226" s="41">
        <v>42019</v>
      </c>
      <c r="C226" s="42">
        <v>3659.29</v>
      </c>
      <c r="D226" s="42">
        <v>1070.3700000000001</v>
      </c>
      <c r="E226" s="42">
        <v>71.510000000000005</v>
      </c>
      <c r="F226" s="42">
        <v>71.78</v>
      </c>
      <c r="G226" s="42">
        <f t="shared" si="44"/>
        <v>4872.95</v>
      </c>
    </row>
    <row r="227" spans="1:7">
      <c r="A227" s="41">
        <v>42020</v>
      </c>
      <c r="B227" s="41">
        <v>42023</v>
      </c>
      <c r="C227" s="42">
        <v>3806.28</v>
      </c>
      <c r="D227" s="42">
        <v>1070.3700000000001</v>
      </c>
      <c r="E227" s="42">
        <v>71.510000000000005</v>
      </c>
      <c r="F227" s="42">
        <v>71.78</v>
      </c>
      <c r="G227" s="42">
        <f t="shared" si="44"/>
        <v>5019.9400000000005</v>
      </c>
    </row>
    <row r="228" spans="1:7">
      <c r="A228" s="41">
        <v>42024</v>
      </c>
      <c r="B228" s="41">
        <v>42026</v>
      </c>
      <c r="C228" s="42">
        <v>3787.52</v>
      </c>
      <c r="D228" s="42">
        <v>1070.3700000000001</v>
      </c>
      <c r="E228" s="42">
        <v>71.510000000000005</v>
      </c>
      <c r="F228" s="42">
        <v>71.78</v>
      </c>
      <c r="G228" s="42">
        <f t="shared" si="44"/>
        <v>5001.18</v>
      </c>
    </row>
    <row r="229" spans="1:7">
      <c r="A229" s="41">
        <v>42027</v>
      </c>
      <c r="B229" s="41">
        <v>42030</v>
      </c>
      <c r="C229" s="42">
        <v>3747.31</v>
      </c>
      <c r="D229" s="42">
        <v>1070.3700000000001</v>
      </c>
      <c r="E229" s="42">
        <v>71.510000000000005</v>
      </c>
      <c r="F229" s="42">
        <v>71.78</v>
      </c>
      <c r="G229" s="42">
        <f t="shared" si="44"/>
        <v>4960.97</v>
      </c>
    </row>
    <row r="230" spans="1:7">
      <c r="A230" s="41">
        <v>42031</v>
      </c>
      <c r="B230" s="41">
        <v>42033</v>
      </c>
      <c r="C230" s="42">
        <v>3807.55</v>
      </c>
      <c r="D230" s="42">
        <v>1070.3700000000001</v>
      </c>
      <c r="E230" s="42">
        <v>71.510000000000005</v>
      </c>
      <c r="F230" s="42">
        <v>71.78</v>
      </c>
      <c r="G230" s="42">
        <f t="shared" si="44"/>
        <v>5021.21</v>
      </c>
    </row>
    <row r="231" spans="1:7">
      <c r="A231" s="41">
        <v>42034</v>
      </c>
      <c r="B231" s="41">
        <v>42035</v>
      </c>
      <c r="C231" s="42">
        <v>3761.7999999999997</v>
      </c>
      <c r="D231" s="42">
        <v>1070.3700000000001</v>
      </c>
      <c r="E231" s="42">
        <v>71.510000000000005</v>
      </c>
      <c r="F231" s="42">
        <v>71.78</v>
      </c>
      <c r="G231" s="42">
        <f t="shared" ref="G231:G236" si="45">+C231+D231+E231+F231</f>
        <v>4975.46</v>
      </c>
    </row>
    <row r="232" spans="1:7">
      <c r="A232" s="41">
        <v>42036</v>
      </c>
      <c r="B232" s="41">
        <v>42037</v>
      </c>
      <c r="C232" s="42">
        <v>3761.7999999999997</v>
      </c>
      <c r="D232" s="42">
        <v>1109.55</v>
      </c>
      <c r="E232" s="42">
        <v>71.510000000000005</v>
      </c>
      <c r="F232" s="42">
        <f>+'Otros Cargos'!E61</f>
        <v>73.94</v>
      </c>
      <c r="G232" s="42">
        <f t="shared" si="45"/>
        <v>5016.7999999999993</v>
      </c>
    </row>
    <row r="233" spans="1:7">
      <c r="A233" s="41">
        <v>42038</v>
      </c>
      <c r="B233" s="41">
        <f>+A233+2</f>
        <v>42040</v>
      </c>
      <c r="C233" s="42">
        <v>3989.8</v>
      </c>
      <c r="D233" s="42">
        <f t="shared" ref="D233:D238" si="46">+D232</f>
        <v>1109.55</v>
      </c>
      <c r="E233" s="42">
        <v>71.510000000000005</v>
      </c>
      <c r="F233" s="42">
        <f t="shared" ref="F233:F238" si="47">+F232</f>
        <v>73.94</v>
      </c>
      <c r="G233" s="42">
        <f t="shared" si="45"/>
        <v>5244.8</v>
      </c>
    </row>
    <row r="234" spans="1:7">
      <c r="A234" s="41">
        <v>42041</v>
      </c>
      <c r="B234" s="41">
        <v>42044</v>
      </c>
      <c r="C234" s="42">
        <v>4164.2000000000007</v>
      </c>
      <c r="D234" s="42">
        <f t="shared" si="46"/>
        <v>1109.55</v>
      </c>
      <c r="E234" s="42">
        <v>71.510000000000005</v>
      </c>
      <c r="F234" s="42">
        <f t="shared" si="47"/>
        <v>73.94</v>
      </c>
      <c r="G234" s="42">
        <f t="shared" si="45"/>
        <v>5419.2000000000007</v>
      </c>
    </row>
    <row r="235" spans="1:7">
      <c r="A235" s="41">
        <v>42045</v>
      </c>
      <c r="B235" s="41">
        <v>42047</v>
      </c>
      <c r="C235" s="42">
        <v>4379.0800000000008</v>
      </c>
      <c r="D235" s="42">
        <f t="shared" si="46"/>
        <v>1109.55</v>
      </c>
      <c r="E235" s="42">
        <v>71.510000000000005</v>
      </c>
      <c r="F235" s="42">
        <f t="shared" si="47"/>
        <v>73.94</v>
      </c>
      <c r="G235" s="42">
        <f t="shared" si="45"/>
        <v>5634.0800000000008</v>
      </c>
    </row>
    <row r="236" spans="1:7">
      <c r="A236" s="41">
        <v>42048</v>
      </c>
      <c r="B236" s="41">
        <v>42051</v>
      </c>
      <c r="C236" s="42">
        <v>4307.9299999999994</v>
      </c>
      <c r="D236" s="42">
        <f t="shared" si="46"/>
        <v>1109.55</v>
      </c>
      <c r="E236" s="42">
        <v>71.510000000000005</v>
      </c>
      <c r="F236" s="42">
        <f t="shared" si="47"/>
        <v>73.94</v>
      </c>
      <c r="G236" s="42">
        <f t="shared" si="45"/>
        <v>5562.9299999999994</v>
      </c>
    </row>
    <row r="237" spans="1:7">
      <c r="A237" s="41">
        <v>42052</v>
      </c>
      <c r="B237" s="41">
        <v>42054</v>
      </c>
      <c r="C237" s="42">
        <v>4629.79</v>
      </c>
      <c r="D237" s="42">
        <f t="shared" si="46"/>
        <v>1109.55</v>
      </c>
      <c r="E237" s="42">
        <v>71.510000000000005</v>
      </c>
      <c r="F237" s="42">
        <f t="shared" si="47"/>
        <v>73.94</v>
      </c>
      <c r="G237" s="42">
        <f t="shared" ref="G237:G242" si="48">+C237+D237+E237+F237</f>
        <v>5884.79</v>
      </c>
    </row>
    <row r="238" spans="1:7">
      <c r="A238" s="41">
        <v>42055</v>
      </c>
      <c r="B238" s="41">
        <v>42058</v>
      </c>
      <c r="C238" s="42">
        <v>4517.53</v>
      </c>
      <c r="D238" s="42">
        <f t="shared" si="46"/>
        <v>1109.55</v>
      </c>
      <c r="E238" s="42">
        <v>71.510000000000005</v>
      </c>
      <c r="F238" s="42">
        <f t="shared" si="47"/>
        <v>73.94</v>
      </c>
      <c r="G238" s="42">
        <f t="shared" si="48"/>
        <v>5772.53</v>
      </c>
    </row>
    <row r="239" spans="1:7">
      <c r="A239" s="41">
        <v>42059</v>
      </c>
      <c r="B239" s="41">
        <v>42061</v>
      </c>
      <c r="C239" s="42">
        <v>4616.3500000000004</v>
      </c>
      <c r="D239" s="42">
        <f t="shared" ref="D239:D244" si="49">+D238</f>
        <v>1109.55</v>
      </c>
      <c r="E239" s="42">
        <v>71.510000000000005</v>
      </c>
      <c r="F239" s="42">
        <f t="shared" ref="F239:F244" si="50">+F238</f>
        <v>73.94</v>
      </c>
      <c r="G239" s="42">
        <f t="shared" si="48"/>
        <v>5871.35</v>
      </c>
    </row>
    <row r="240" spans="1:7">
      <c r="A240" s="41">
        <v>42062</v>
      </c>
      <c r="B240" s="41">
        <v>42065</v>
      </c>
      <c r="C240" s="42">
        <v>4879.54</v>
      </c>
      <c r="D240" s="42">
        <f t="shared" si="49"/>
        <v>1109.55</v>
      </c>
      <c r="E240" s="42">
        <v>71.510000000000005</v>
      </c>
      <c r="F240" s="42">
        <f t="shared" si="50"/>
        <v>73.94</v>
      </c>
      <c r="G240" s="42">
        <f t="shared" si="48"/>
        <v>6134.54</v>
      </c>
    </row>
    <row r="241" spans="1:7">
      <c r="A241" s="41">
        <v>42066</v>
      </c>
      <c r="B241" s="41">
        <v>42068</v>
      </c>
      <c r="C241" s="42">
        <v>4849.53</v>
      </c>
      <c r="D241" s="42">
        <f t="shared" si="49"/>
        <v>1109.55</v>
      </c>
      <c r="E241" s="42">
        <v>71.510000000000005</v>
      </c>
      <c r="F241" s="42">
        <f t="shared" si="50"/>
        <v>73.94</v>
      </c>
      <c r="G241" s="42">
        <f t="shared" si="48"/>
        <v>6104.53</v>
      </c>
    </row>
    <row r="242" spans="1:7">
      <c r="A242" s="41">
        <v>42069</v>
      </c>
      <c r="B242" s="41">
        <v>42072</v>
      </c>
      <c r="C242" s="42">
        <v>4854.2699999999995</v>
      </c>
      <c r="D242" s="42">
        <f t="shared" si="49"/>
        <v>1109.55</v>
      </c>
      <c r="E242" s="42">
        <v>71.510000000000005</v>
      </c>
      <c r="F242" s="42">
        <f t="shared" si="50"/>
        <v>73.94</v>
      </c>
      <c r="G242" s="42">
        <f t="shared" si="48"/>
        <v>6109.2699999999995</v>
      </c>
    </row>
    <row r="243" spans="1:7">
      <c r="A243" s="41">
        <v>42073</v>
      </c>
      <c r="B243" s="41">
        <v>42075</v>
      </c>
      <c r="C243" s="42">
        <v>4707.329999999999</v>
      </c>
      <c r="D243" s="42">
        <f t="shared" si="49"/>
        <v>1109.55</v>
      </c>
      <c r="E243" s="42">
        <f t="shared" ref="E243:E248" si="51">+E242</f>
        <v>71.510000000000005</v>
      </c>
      <c r="F243" s="42">
        <f t="shared" si="50"/>
        <v>73.94</v>
      </c>
      <c r="G243" s="42">
        <f t="shared" ref="G243:G248" si="52">+C243+D243+E243+F243</f>
        <v>5962.329999999999</v>
      </c>
    </row>
    <row r="244" spans="1:7">
      <c r="A244" s="41">
        <v>42076</v>
      </c>
      <c r="B244" s="41">
        <v>42079</v>
      </c>
      <c r="C244" s="42">
        <v>4724.17</v>
      </c>
      <c r="D244" s="42">
        <f t="shared" si="49"/>
        <v>1109.55</v>
      </c>
      <c r="E244" s="42">
        <f t="shared" si="51"/>
        <v>71.510000000000005</v>
      </c>
      <c r="F244" s="42">
        <f t="shared" si="50"/>
        <v>73.94</v>
      </c>
      <c r="G244" s="42">
        <f t="shared" si="52"/>
        <v>5979.17</v>
      </c>
    </row>
    <row r="245" spans="1:7">
      <c r="A245" s="41">
        <f>+B244+1</f>
        <v>42080</v>
      </c>
      <c r="B245" s="41">
        <f>+A245+2</f>
        <v>42082</v>
      </c>
      <c r="C245" s="42">
        <v>4436.2299999999996</v>
      </c>
      <c r="D245" s="42">
        <f t="shared" ref="D245:D250" si="53">+D244</f>
        <v>1109.55</v>
      </c>
      <c r="E245" s="42">
        <f t="shared" si="51"/>
        <v>71.510000000000005</v>
      </c>
      <c r="F245" s="42">
        <f t="shared" ref="F245:F250" si="54">+F244</f>
        <v>73.94</v>
      </c>
      <c r="G245" s="42">
        <f t="shared" si="52"/>
        <v>5691.23</v>
      </c>
    </row>
    <row r="246" spans="1:7">
      <c r="A246" s="41">
        <v>42083</v>
      </c>
      <c r="B246" s="41">
        <v>42087</v>
      </c>
      <c r="C246" s="42">
        <v>4709.08</v>
      </c>
      <c r="D246" s="42">
        <f t="shared" si="53"/>
        <v>1109.55</v>
      </c>
      <c r="E246" s="42">
        <f t="shared" si="51"/>
        <v>71.510000000000005</v>
      </c>
      <c r="F246" s="42">
        <f t="shared" si="54"/>
        <v>73.94</v>
      </c>
      <c r="G246" s="42">
        <f t="shared" si="52"/>
        <v>5964.08</v>
      </c>
    </row>
    <row r="247" spans="1:7">
      <c r="A247" s="41">
        <v>42088</v>
      </c>
      <c r="B247" s="41">
        <v>42089</v>
      </c>
      <c r="C247" s="42">
        <v>4465.88</v>
      </c>
      <c r="D247" s="42">
        <f t="shared" si="53"/>
        <v>1109.55</v>
      </c>
      <c r="E247" s="42">
        <f t="shared" si="51"/>
        <v>71.510000000000005</v>
      </c>
      <c r="F247" s="42">
        <f t="shared" si="54"/>
        <v>73.94</v>
      </c>
      <c r="G247" s="42">
        <f t="shared" si="52"/>
        <v>5720.88</v>
      </c>
    </row>
    <row r="248" spans="1:7">
      <c r="A248" s="41">
        <v>42090</v>
      </c>
      <c r="B248" s="41">
        <v>42093</v>
      </c>
      <c r="C248" s="42">
        <v>4314.12</v>
      </c>
      <c r="D248" s="42">
        <f t="shared" si="53"/>
        <v>1109.55</v>
      </c>
      <c r="E248" s="42">
        <f t="shared" si="51"/>
        <v>71.510000000000005</v>
      </c>
      <c r="F248" s="42">
        <f t="shared" si="54"/>
        <v>73.94</v>
      </c>
      <c r="G248" s="42">
        <f t="shared" si="52"/>
        <v>5569.12</v>
      </c>
    </row>
    <row r="249" spans="1:7">
      <c r="A249" s="41">
        <v>42094</v>
      </c>
      <c r="B249" s="41">
        <v>42095</v>
      </c>
      <c r="C249" s="42">
        <v>4378.16</v>
      </c>
      <c r="D249" s="42">
        <f t="shared" si="53"/>
        <v>1109.55</v>
      </c>
      <c r="E249" s="42">
        <f t="shared" ref="E249:E254" si="55">+E248</f>
        <v>71.510000000000005</v>
      </c>
      <c r="F249" s="42">
        <f t="shared" si="54"/>
        <v>73.94</v>
      </c>
      <c r="G249" s="42">
        <f t="shared" ref="G249:G254" si="56">+C249+D249+E249+F249</f>
        <v>5633.16</v>
      </c>
    </row>
    <row r="250" spans="1:7">
      <c r="A250" s="41">
        <v>42096</v>
      </c>
      <c r="B250" s="41">
        <v>42100</v>
      </c>
      <c r="C250" s="42">
        <v>4328.6699999999992</v>
      </c>
      <c r="D250" s="42">
        <f t="shared" si="53"/>
        <v>1109.55</v>
      </c>
      <c r="E250" s="42">
        <f t="shared" si="55"/>
        <v>71.510000000000005</v>
      </c>
      <c r="F250" s="42">
        <f t="shared" si="54"/>
        <v>73.94</v>
      </c>
      <c r="G250" s="42">
        <f t="shared" si="56"/>
        <v>5583.6699999999992</v>
      </c>
    </row>
    <row r="251" spans="1:7">
      <c r="A251" s="41">
        <v>42101</v>
      </c>
      <c r="B251" s="41">
        <v>42103</v>
      </c>
      <c r="C251" s="42">
        <v>4299.13</v>
      </c>
      <c r="D251" s="42">
        <f t="shared" ref="D251:D337" si="57">+D250</f>
        <v>1109.55</v>
      </c>
      <c r="E251" s="42">
        <f t="shared" si="55"/>
        <v>71.510000000000005</v>
      </c>
      <c r="F251" s="42">
        <f t="shared" ref="F251:F337" si="58">+F250</f>
        <v>73.94</v>
      </c>
      <c r="G251" s="42">
        <f t="shared" si="56"/>
        <v>5554.13</v>
      </c>
    </row>
    <row r="252" spans="1:7">
      <c r="A252" s="41">
        <v>42104</v>
      </c>
      <c r="B252" s="41">
        <v>42107</v>
      </c>
      <c r="C252" s="42">
        <v>4273.2599999999993</v>
      </c>
      <c r="D252" s="42">
        <f t="shared" si="57"/>
        <v>1109.55</v>
      </c>
      <c r="E252" s="42">
        <f t="shared" si="55"/>
        <v>71.510000000000005</v>
      </c>
      <c r="F252" s="42">
        <f t="shared" si="58"/>
        <v>73.94</v>
      </c>
      <c r="G252" s="42">
        <f t="shared" si="56"/>
        <v>5528.2599999999993</v>
      </c>
    </row>
    <row r="253" spans="1:7">
      <c r="A253" s="41">
        <v>42108</v>
      </c>
      <c r="B253" s="41">
        <v>42110</v>
      </c>
      <c r="C253" s="42">
        <v>4421.8600000000006</v>
      </c>
      <c r="D253" s="42">
        <f t="shared" si="57"/>
        <v>1109.55</v>
      </c>
      <c r="E253" s="42">
        <f t="shared" si="55"/>
        <v>71.510000000000005</v>
      </c>
      <c r="F253" s="42">
        <f t="shared" si="58"/>
        <v>73.94</v>
      </c>
      <c r="G253" s="42">
        <f t="shared" si="56"/>
        <v>5676.8600000000006</v>
      </c>
    </row>
    <row r="254" spans="1:7">
      <c r="A254" s="41">
        <v>42111</v>
      </c>
      <c r="B254" s="41">
        <v>42114</v>
      </c>
      <c r="C254" s="42">
        <v>4767.38</v>
      </c>
      <c r="D254" s="42">
        <f t="shared" si="57"/>
        <v>1109.55</v>
      </c>
      <c r="E254" s="42">
        <f t="shared" si="55"/>
        <v>71.510000000000005</v>
      </c>
      <c r="F254" s="42">
        <f t="shared" si="58"/>
        <v>73.94</v>
      </c>
      <c r="G254" s="42">
        <f t="shared" si="56"/>
        <v>6022.38</v>
      </c>
    </row>
    <row r="255" spans="1:7">
      <c r="A255" s="41">
        <v>42115</v>
      </c>
      <c r="B255" s="41">
        <v>42117</v>
      </c>
      <c r="C255" s="42">
        <v>4683.4799999999996</v>
      </c>
      <c r="D255" s="42">
        <f t="shared" si="57"/>
        <v>1109.55</v>
      </c>
      <c r="E255" s="42">
        <f t="shared" ref="E255:E260" si="59">+E254</f>
        <v>71.510000000000005</v>
      </c>
      <c r="F255" s="42">
        <f t="shared" si="58"/>
        <v>73.94</v>
      </c>
      <c r="G255" s="42">
        <f t="shared" ref="G255:G260" si="60">+C255+D255+E255+F255</f>
        <v>5938.48</v>
      </c>
    </row>
    <row r="256" spans="1:7">
      <c r="A256" s="41">
        <v>42118</v>
      </c>
      <c r="B256" s="41">
        <v>42121</v>
      </c>
      <c r="C256" s="42">
        <v>4593.0200000000004</v>
      </c>
      <c r="D256" s="42">
        <f t="shared" si="57"/>
        <v>1109.55</v>
      </c>
      <c r="E256" s="42">
        <f t="shared" si="59"/>
        <v>71.510000000000005</v>
      </c>
      <c r="F256" s="42">
        <f t="shared" si="58"/>
        <v>73.94</v>
      </c>
      <c r="G256" s="42">
        <f t="shared" si="60"/>
        <v>5848.02</v>
      </c>
    </row>
    <row r="257" spans="1:7">
      <c r="A257" s="41">
        <v>42125</v>
      </c>
      <c r="B257" s="41">
        <v>42128</v>
      </c>
      <c r="C257" s="42">
        <v>4744.4066666666668</v>
      </c>
      <c r="D257" s="42">
        <f t="shared" si="57"/>
        <v>1109.55</v>
      </c>
      <c r="E257" s="42">
        <f t="shared" si="59"/>
        <v>71.510000000000005</v>
      </c>
      <c r="F257" s="42">
        <f t="shared" si="58"/>
        <v>73.94</v>
      </c>
      <c r="G257" s="42">
        <f t="shared" si="60"/>
        <v>5999.4066666666668</v>
      </c>
    </row>
    <row r="258" spans="1:7">
      <c r="A258" s="41">
        <v>42129</v>
      </c>
      <c r="B258" s="41">
        <v>42131</v>
      </c>
      <c r="C258" s="42">
        <v>4867.7476190476191</v>
      </c>
      <c r="D258" s="42">
        <f t="shared" si="57"/>
        <v>1109.55</v>
      </c>
      <c r="E258" s="42">
        <f t="shared" si="59"/>
        <v>71.510000000000005</v>
      </c>
      <c r="F258" s="42">
        <f t="shared" si="58"/>
        <v>73.94</v>
      </c>
      <c r="G258" s="42">
        <f t="shared" si="60"/>
        <v>6122.7476190476191</v>
      </c>
    </row>
    <row r="259" spans="1:7">
      <c r="A259" s="41">
        <v>42132</v>
      </c>
      <c r="B259" s="41">
        <v>42135</v>
      </c>
      <c r="C259" s="42">
        <v>4938.3142857142857</v>
      </c>
      <c r="D259" s="42">
        <f t="shared" si="57"/>
        <v>1109.55</v>
      </c>
      <c r="E259" s="42">
        <f t="shared" si="59"/>
        <v>71.510000000000005</v>
      </c>
      <c r="F259" s="42">
        <f t="shared" si="58"/>
        <v>73.94</v>
      </c>
      <c r="G259" s="42">
        <f t="shared" si="60"/>
        <v>6193.3142857142857</v>
      </c>
    </row>
    <row r="260" spans="1:7">
      <c r="A260" s="41">
        <v>42136</v>
      </c>
      <c r="B260" s="41">
        <v>42138</v>
      </c>
      <c r="C260" s="42">
        <v>4750.2292857142857</v>
      </c>
      <c r="D260" s="42">
        <f t="shared" si="57"/>
        <v>1109.55</v>
      </c>
      <c r="E260" s="42">
        <f t="shared" si="59"/>
        <v>71.510000000000005</v>
      </c>
      <c r="F260" s="42">
        <f t="shared" si="58"/>
        <v>73.94</v>
      </c>
      <c r="G260" s="42">
        <f t="shared" si="60"/>
        <v>6005.2292857142857</v>
      </c>
    </row>
    <row r="261" spans="1:7">
      <c r="A261" s="41">
        <v>42139</v>
      </c>
      <c r="B261" s="41">
        <v>42143</v>
      </c>
      <c r="C261" s="42">
        <v>4870.6316666666662</v>
      </c>
      <c r="D261" s="42">
        <f t="shared" si="57"/>
        <v>1109.55</v>
      </c>
      <c r="E261" s="42">
        <f t="shared" ref="E261:E266" si="61">+E260</f>
        <v>71.510000000000005</v>
      </c>
      <c r="F261" s="42">
        <f t="shared" si="58"/>
        <v>73.94</v>
      </c>
      <c r="G261" s="42">
        <f t="shared" ref="G261:G266" si="62">+C261+D261+E261+F261</f>
        <v>6125.6316666666662</v>
      </c>
    </row>
    <row r="262" spans="1:7">
      <c r="A262" s="41">
        <v>42144</v>
      </c>
      <c r="B262" s="41">
        <v>42145</v>
      </c>
      <c r="C262" s="42">
        <v>4913.76</v>
      </c>
      <c r="D262" s="42">
        <f t="shared" si="57"/>
        <v>1109.55</v>
      </c>
      <c r="E262" s="42">
        <f t="shared" si="61"/>
        <v>71.510000000000005</v>
      </c>
      <c r="F262" s="42">
        <f t="shared" si="58"/>
        <v>73.94</v>
      </c>
      <c r="G262" s="42">
        <f t="shared" si="62"/>
        <v>6168.76</v>
      </c>
    </row>
    <row r="263" spans="1:7">
      <c r="A263" s="41">
        <v>42146</v>
      </c>
      <c r="B263" s="41">
        <v>42149</v>
      </c>
      <c r="C263" s="42">
        <v>4915.45</v>
      </c>
      <c r="D263" s="42">
        <f t="shared" si="57"/>
        <v>1109.55</v>
      </c>
      <c r="E263" s="42">
        <f t="shared" si="61"/>
        <v>71.510000000000005</v>
      </c>
      <c r="F263" s="42">
        <f t="shared" si="58"/>
        <v>73.94</v>
      </c>
      <c r="G263" s="42">
        <f t="shared" si="62"/>
        <v>6170.45</v>
      </c>
    </row>
    <row r="264" spans="1:7">
      <c r="A264" s="41">
        <v>42150</v>
      </c>
      <c r="B264" s="41">
        <v>42152</v>
      </c>
      <c r="C264" s="42">
        <v>4969.25</v>
      </c>
      <c r="D264" s="42">
        <f t="shared" si="57"/>
        <v>1109.55</v>
      </c>
      <c r="E264" s="42">
        <f t="shared" si="61"/>
        <v>71.510000000000005</v>
      </c>
      <c r="F264" s="42">
        <f t="shared" si="58"/>
        <v>73.94</v>
      </c>
      <c r="G264" s="42">
        <f t="shared" si="62"/>
        <v>6224.25</v>
      </c>
    </row>
    <row r="265" spans="1:7">
      <c r="A265" s="41">
        <v>42153</v>
      </c>
      <c r="B265" s="41">
        <v>42155</v>
      </c>
      <c r="C265" s="42">
        <v>4818.32</v>
      </c>
      <c r="D265" s="42">
        <f t="shared" si="57"/>
        <v>1109.55</v>
      </c>
      <c r="E265" s="42">
        <f t="shared" si="61"/>
        <v>71.510000000000005</v>
      </c>
      <c r="F265" s="42">
        <f t="shared" si="58"/>
        <v>73.94</v>
      </c>
      <c r="G265" s="42">
        <f t="shared" si="62"/>
        <v>6073.32</v>
      </c>
    </row>
    <row r="266" spans="1:7">
      <c r="A266" s="41">
        <v>42156</v>
      </c>
      <c r="B266" s="41">
        <v>42156</v>
      </c>
      <c r="C266" s="42">
        <v>4818.32</v>
      </c>
      <c r="D266" s="42">
        <f t="shared" si="57"/>
        <v>1109.55</v>
      </c>
      <c r="E266" s="42">
        <f t="shared" si="61"/>
        <v>71.510000000000005</v>
      </c>
      <c r="F266" s="42">
        <f t="shared" si="58"/>
        <v>73.94</v>
      </c>
      <c r="G266" s="42">
        <f t="shared" si="62"/>
        <v>6073.32</v>
      </c>
    </row>
    <row r="267" spans="1:7">
      <c r="A267" s="41">
        <v>42157</v>
      </c>
      <c r="B267" s="41">
        <v>42159</v>
      </c>
      <c r="C267" s="42">
        <v>5061.6499999999996</v>
      </c>
      <c r="D267" s="42">
        <f t="shared" si="57"/>
        <v>1109.55</v>
      </c>
      <c r="E267" s="42">
        <f t="shared" ref="E267:E272" si="63">+E266</f>
        <v>71.510000000000005</v>
      </c>
      <c r="F267" s="42">
        <f t="shared" si="58"/>
        <v>73.94</v>
      </c>
      <c r="G267" s="42">
        <f t="shared" ref="G267:G272" si="64">+C267+D267+E267+F267</f>
        <v>6316.65</v>
      </c>
    </row>
    <row r="268" spans="1:7">
      <c r="A268" s="41">
        <v>42160</v>
      </c>
      <c r="B268" s="41">
        <v>42164</v>
      </c>
      <c r="C268" s="42">
        <v>4901</v>
      </c>
      <c r="D268" s="42">
        <f t="shared" si="57"/>
        <v>1109.55</v>
      </c>
      <c r="E268" s="42">
        <f t="shared" si="63"/>
        <v>71.510000000000005</v>
      </c>
      <c r="F268" s="42">
        <f t="shared" si="58"/>
        <v>73.94</v>
      </c>
      <c r="G268" s="42">
        <f t="shared" si="64"/>
        <v>6156</v>
      </c>
    </row>
    <row r="269" spans="1:7">
      <c r="A269" s="41">
        <v>42165</v>
      </c>
      <c r="B269" s="41">
        <v>42166</v>
      </c>
      <c r="C269" s="42">
        <v>4858.6499999999996</v>
      </c>
      <c r="D269" s="42">
        <f t="shared" si="57"/>
        <v>1109.55</v>
      </c>
      <c r="E269" s="42">
        <f t="shared" si="63"/>
        <v>71.510000000000005</v>
      </c>
      <c r="F269" s="42">
        <f t="shared" si="58"/>
        <v>73.94</v>
      </c>
      <c r="G269" s="42">
        <f t="shared" si="64"/>
        <v>6113.65</v>
      </c>
    </row>
    <row r="270" spans="1:7">
      <c r="A270" s="41">
        <v>42167</v>
      </c>
      <c r="B270" s="41">
        <v>42171</v>
      </c>
      <c r="C270" s="42">
        <v>4998.5999999999995</v>
      </c>
      <c r="D270" s="42">
        <f t="shared" si="57"/>
        <v>1109.55</v>
      </c>
      <c r="E270" s="42">
        <f t="shared" si="63"/>
        <v>71.510000000000005</v>
      </c>
      <c r="F270" s="42">
        <f t="shared" si="58"/>
        <v>73.94</v>
      </c>
      <c r="G270" s="42">
        <f t="shared" si="64"/>
        <v>6253.5999999999995</v>
      </c>
    </row>
    <row r="271" spans="1:7">
      <c r="A271" s="41">
        <v>42172</v>
      </c>
      <c r="B271" s="41">
        <v>42173</v>
      </c>
      <c r="C271" s="42">
        <v>4725.63</v>
      </c>
      <c r="D271" s="42">
        <f t="shared" si="57"/>
        <v>1109.55</v>
      </c>
      <c r="E271" s="42">
        <f t="shared" si="63"/>
        <v>71.510000000000005</v>
      </c>
      <c r="F271" s="42">
        <f t="shared" si="58"/>
        <v>73.94</v>
      </c>
      <c r="G271" s="42">
        <f t="shared" si="64"/>
        <v>5980.63</v>
      </c>
    </row>
    <row r="272" spans="1:7">
      <c r="A272" s="41">
        <v>42174</v>
      </c>
      <c r="B272" s="41">
        <v>42177</v>
      </c>
      <c r="C272" s="42">
        <v>4822.28</v>
      </c>
      <c r="D272" s="42">
        <f t="shared" si="57"/>
        <v>1109.55</v>
      </c>
      <c r="E272" s="42">
        <f t="shared" si="63"/>
        <v>71.510000000000005</v>
      </c>
      <c r="F272" s="42">
        <f t="shared" si="58"/>
        <v>73.94</v>
      </c>
      <c r="G272" s="42">
        <f t="shared" si="64"/>
        <v>6077.28</v>
      </c>
    </row>
    <row r="273" spans="1:7">
      <c r="A273" s="41">
        <v>42178</v>
      </c>
      <c r="B273" s="41">
        <v>42180</v>
      </c>
      <c r="C273" s="42">
        <v>4721.33</v>
      </c>
      <c r="D273" s="42">
        <f t="shared" si="57"/>
        <v>1109.55</v>
      </c>
      <c r="E273" s="42">
        <f t="shared" ref="E273:E278" si="65">+E272</f>
        <v>71.510000000000005</v>
      </c>
      <c r="F273" s="42">
        <f t="shared" si="58"/>
        <v>73.94</v>
      </c>
      <c r="G273" s="42">
        <f t="shared" ref="G273:G278" si="66">+C273+D273+E273+F273</f>
        <v>5976.33</v>
      </c>
    </row>
    <row r="274" spans="1:7">
      <c r="A274" s="41">
        <v>42181</v>
      </c>
      <c r="B274" s="41">
        <v>42185</v>
      </c>
      <c r="C274" s="42">
        <v>4817.7700000000004</v>
      </c>
      <c r="D274" s="42">
        <f t="shared" si="57"/>
        <v>1109.55</v>
      </c>
      <c r="E274" s="42">
        <f t="shared" si="65"/>
        <v>71.510000000000005</v>
      </c>
      <c r="F274" s="42">
        <f t="shared" si="58"/>
        <v>73.94</v>
      </c>
      <c r="G274" s="42">
        <f t="shared" si="66"/>
        <v>6072.77</v>
      </c>
    </row>
    <row r="275" spans="1:7">
      <c r="A275" s="41">
        <v>42186</v>
      </c>
      <c r="B275" s="41">
        <v>42187</v>
      </c>
      <c r="C275" s="42">
        <v>4756.05</v>
      </c>
      <c r="D275" s="42">
        <f t="shared" si="57"/>
        <v>1109.55</v>
      </c>
      <c r="E275" s="42">
        <f t="shared" si="65"/>
        <v>71.510000000000005</v>
      </c>
      <c r="F275" s="42">
        <f t="shared" si="58"/>
        <v>73.94</v>
      </c>
      <c r="G275" s="42">
        <f t="shared" si="66"/>
        <v>6011.05</v>
      </c>
    </row>
    <row r="276" spans="1:7">
      <c r="A276" s="41">
        <v>42188</v>
      </c>
      <c r="B276" s="41">
        <v>42191</v>
      </c>
      <c r="C276" s="42">
        <v>4845.5</v>
      </c>
      <c r="D276" s="42">
        <f t="shared" si="57"/>
        <v>1109.55</v>
      </c>
      <c r="E276" s="42">
        <f t="shared" si="65"/>
        <v>71.510000000000005</v>
      </c>
      <c r="F276" s="42">
        <f t="shared" si="58"/>
        <v>73.94</v>
      </c>
      <c r="G276" s="42">
        <f t="shared" si="66"/>
        <v>6100.5</v>
      </c>
    </row>
    <row r="277" spans="1:7">
      <c r="A277" s="41">
        <v>42192</v>
      </c>
      <c r="B277" s="41">
        <v>42194</v>
      </c>
      <c r="C277" s="42">
        <v>4953.1400000000003</v>
      </c>
      <c r="D277" s="42">
        <f t="shared" si="57"/>
        <v>1109.55</v>
      </c>
      <c r="E277" s="42">
        <f t="shared" si="65"/>
        <v>71.510000000000005</v>
      </c>
      <c r="F277" s="42">
        <f t="shared" si="58"/>
        <v>73.94</v>
      </c>
      <c r="G277" s="42">
        <f t="shared" si="66"/>
        <v>6208.14</v>
      </c>
    </row>
    <row r="278" spans="1:7">
      <c r="A278" s="41">
        <v>42195</v>
      </c>
      <c r="B278" s="41">
        <v>42198</v>
      </c>
      <c r="C278" s="42">
        <v>4678.3899999999994</v>
      </c>
      <c r="D278" s="42">
        <f t="shared" si="57"/>
        <v>1109.55</v>
      </c>
      <c r="E278" s="42">
        <f t="shared" si="65"/>
        <v>71.510000000000005</v>
      </c>
      <c r="F278" s="42">
        <f t="shared" si="58"/>
        <v>73.94</v>
      </c>
      <c r="G278" s="42">
        <f t="shared" si="66"/>
        <v>5933.3899999999994</v>
      </c>
    </row>
    <row r="279" spans="1:7">
      <c r="A279" s="41">
        <v>42199</v>
      </c>
      <c r="B279" s="41">
        <v>42201</v>
      </c>
      <c r="C279" s="42">
        <v>4676.38</v>
      </c>
      <c r="D279" s="42">
        <f t="shared" si="57"/>
        <v>1109.55</v>
      </c>
      <c r="E279" s="42">
        <f t="shared" ref="E279:E533" si="67">+E278</f>
        <v>71.510000000000005</v>
      </c>
      <c r="F279" s="42">
        <f t="shared" si="58"/>
        <v>73.94</v>
      </c>
      <c r="G279" s="42">
        <f t="shared" ref="G279:G284" si="68">+C279+D279+E279+F279</f>
        <v>5931.38</v>
      </c>
    </row>
    <row r="280" spans="1:7">
      <c r="A280" s="41">
        <v>42202</v>
      </c>
      <c r="B280" s="41">
        <v>42206</v>
      </c>
      <c r="C280" s="42">
        <v>4518.8900000000003</v>
      </c>
      <c r="D280" s="42">
        <f t="shared" si="57"/>
        <v>1109.55</v>
      </c>
      <c r="E280" s="42">
        <f t="shared" si="67"/>
        <v>71.510000000000005</v>
      </c>
      <c r="F280" s="42">
        <f t="shared" si="58"/>
        <v>73.94</v>
      </c>
      <c r="G280" s="42">
        <f t="shared" si="68"/>
        <v>5773.89</v>
      </c>
    </row>
    <row r="281" spans="1:7">
      <c r="A281" s="41">
        <v>42207</v>
      </c>
      <c r="B281" s="41">
        <v>42208</v>
      </c>
      <c r="C281" s="42">
        <v>4614.6499999999996</v>
      </c>
      <c r="D281" s="42">
        <f t="shared" si="57"/>
        <v>1109.55</v>
      </c>
      <c r="E281" s="42">
        <f t="shared" si="67"/>
        <v>71.510000000000005</v>
      </c>
      <c r="F281" s="42">
        <f t="shared" si="58"/>
        <v>73.94</v>
      </c>
      <c r="G281" s="42">
        <f t="shared" si="68"/>
        <v>5869.65</v>
      </c>
    </row>
    <row r="282" spans="1:7">
      <c r="A282" s="41">
        <v>42209</v>
      </c>
      <c r="B282" s="41">
        <v>42212</v>
      </c>
      <c r="C282" s="42">
        <v>4704.9399999999996</v>
      </c>
      <c r="D282" s="42">
        <f t="shared" si="57"/>
        <v>1109.55</v>
      </c>
      <c r="E282" s="42">
        <f t="shared" si="67"/>
        <v>71.510000000000005</v>
      </c>
      <c r="F282" s="42">
        <f t="shared" si="58"/>
        <v>73.94</v>
      </c>
      <c r="G282" s="42">
        <f t="shared" si="68"/>
        <v>5959.94</v>
      </c>
    </row>
    <row r="283" spans="1:7">
      <c r="A283" s="41">
        <v>42213</v>
      </c>
      <c r="B283" s="41">
        <v>42215</v>
      </c>
      <c r="C283" s="42">
        <v>4640.12</v>
      </c>
      <c r="D283" s="42">
        <f t="shared" si="57"/>
        <v>1109.55</v>
      </c>
      <c r="E283" s="42">
        <f t="shared" si="67"/>
        <v>71.510000000000005</v>
      </c>
      <c r="F283" s="42">
        <f t="shared" si="58"/>
        <v>73.94</v>
      </c>
      <c r="G283" s="42">
        <f t="shared" si="68"/>
        <v>5895.12</v>
      </c>
    </row>
    <row r="284" spans="1:7">
      <c r="A284" s="41">
        <v>42216</v>
      </c>
      <c r="B284" s="41">
        <v>42219</v>
      </c>
      <c r="C284" s="42">
        <v>4618.05</v>
      </c>
      <c r="D284" s="42">
        <f t="shared" si="57"/>
        <v>1109.55</v>
      </c>
      <c r="E284" s="42">
        <f t="shared" si="67"/>
        <v>71.510000000000005</v>
      </c>
      <c r="F284" s="42">
        <f t="shared" si="58"/>
        <v>73.94</v>
      </c>
      <c r="G284" s="42">
        <f t="shared" si="68"/>
        <v>5873.05</v>
      </c>
    </row>
    <row r="285" spans="1:7">
      <c r="A285" s="41">
        <v>42220</v>
      </c>
      <c r="B285" s="41">
        <v>42222</v>
      </c>
      <c r="C285" s="42">
        <v>4594.1499999999996</v>
      </c>
      <c r="D285" s="42">
        <f t="shared" si="57"/>
        <v>1109.55</v>
      </c>
      <c r="E285" s="42">
        <f t="shared" si="67"/>
        <v>71.510000000000005</v>
      </c>
      <c r="F285" s="42">
        <f t="shared" si="58"/>
        <v>73.94</v>
      </c>
      <c r="G285" s="42">
        <f t="shared" ref="G285:G290" si="69">+C285+D285+E285+F285</f>
        <v>5849.15</v>
      </c>
    </row>
    <row r="286" spans="1:7">
      <c r="A286" s="41">
        <v>42223</v>
      </c>
      <c r="B286" s="41">
        <v>42226</v>
      </c>
      <c r="C286" s="42">
        <v>4540.67</v>
      </c>
      <c r="D286" s="42">
        <f t="shared" si="57"/>
        <v>1109.55</v>
      </c>
      <c r="E286" s="42">
        <f t="shared" si="67"/>
        <v>71.510000000000005</v>
      </c>
      <c r="F286" s="42">
        <f t="shared" si="58"/>
        <v>73.94</v>
      </c>
      <c r="G286" s="42">
        <f t="shared" si="69"/>
        <v>5795.67</v>
      </c>
    </row>
    <row r="287" spans="1:7">
      <c r="A287" s="41">
        <v>42227</v>
      </c>
      <c r="B287" s="41">
        <v>42229</v>
      </c>
      <c r="C287" s="42">
        <v>4596.34</v>
      </c>
      <c r="D287" s="42">
        <f t="shared" si="57"/>
        <v>1109.55</v>
      </c>
      <c r="E287" s="42">
        <f t="shared" si="67"/>
        <v>71.510000000000005</v>
      </c>
      <c r="F287" s="42">
        <f t="shared" si="58"/>
        <v>73.94</v>
      </c>
      <c r="G287" s="42">
        <f t="shared" si="69"/>
        <v>5851.34</v>
      </c>
    </row>
    <row r="288" spans="1:7">
      <c r="A288" s="41">
        <v>42230</v>
      </c>
      <c r="B288" s="41">
        <v>42234</v>
      </c>
      <c r="C288" s="42">
        <v>4845.33</v>
      </c>
      <c r="D288" s="42">
        <f t="shared" si="57"/>
        <v>1109.55</v>
      </c>
      <c r="E288" s="42">
        <f t="shared" si="67"/>
        <v>71.510000000000005</v>
      </c>
      <c r="F288" s="42">
        <f t="shared" si="58"/>
        <v>73.94</v>
      </c>
      <c r="G288" s="42">
        <f t="shared" si="69"/>
        <v>6100.33</v>
      </c>
    </row>
    <row r="289" spans="1:7">
      <c r="A289" s="41">
        <v>42235</v>
      </c>
      <c r="B289" s="41">
        <v>42236</v>
      </c>
      <c r="C289" s="42">
        <v>4773.6899999999996</v>
      </c>
      <c r="D289" s="42">
        <f t="shared" si="57"/>
        <v>1109.55</v>
      </c>
      <c r="E289" s="42">
        <f t="shared" si="67"/>
        <v>71.510000000000005</v>
      </c>
      <c r="F289" s="42">
        <f t="shared" si="58"/>
        <v>73.94</v>
      </c>
      <c r="G289" s="42">
        <f t="shared" si="69"/>
        <v>6028.69</v>
      </c>
    </row>
    <row r="290" spans="1:7">
      <c r="A290" s="41">
        <v>42237</v>
      </c>
      <c r="B290" s="41">
        <v>42240</v>
      </c>
      <c r="C290" s="42">
        <v>4668.4799999999996</v>
      </c>
      <c r="D290" s="42">
        <f t="shared" si="57"/>
        <v>1109.55</v>
      </c>
      <c r="E290" s="42">
        <f t="shared" si="67"/>
        <v>71.510000000000005</v>
      </c>
      <c r="F290" s="42">
        <f t="shared" si="58"/>
        <v>73.94</v>
      </c>
      <c r="G290" s="42">
        <f t="shared" si="69"/>
        <v>5923.48</v>
      </c>
    </row>
    <row r="291" spans="1:7">
      <c r="A291" s="41">
        <v>42241</v>
      </c>
      <c r="B291" s="41">
        <v>42243</v>
      </c>
      <c r="C291" s="42">
        <v>4626.33</v>
      </c>
      <c r="D291" s="42">
        <f t="shared" si="57"/>
        <v>1109.55</v>
      </c>
      <c r="E291" s="42">
        <f t="shared" si="67"/>
        <v>71.510000000000005</v>
      </c>
      <c r="F291" s="42">
        <f t="shared" si="58"/>
        <v>73.94</v>
      </c>
      <c r="G291" s="42">
        <f t="shared" ref="G291:G296" si="70">+C291+D291+E291+F291</f>
        <v>5881.33</v>
      </c>
    </row>
    <row r="292" spans="1:7">
      <c r="A292" s="41">
        <v>42244</v>
      </c>
      <c r="B292" s="41">
        <v>42247</v>
      </c>
      <c r="C292" s="42">
        <v>4604.1000000000004</v>
      </c>
      <c r="D292" s="42">
        <f t="shared" si="57"/>
        <v>1109.55</v>
      </c>
      <c r="E292" s="42">
        <f t="shared" si="67"/>
        <v>71.510000000000005</v>
      </c>
      <c r="F292" s="42">
        <f t="shared" si="58"/>
        <v>73.94</v>
      </c>
      <c r="G292" s="42">
        <f t="shared" si="70"/>
        <v>5859.1</v>
      </c>
    </row>
    <row r="293" spans="1:7">
      <c r="A293" s="41">
        <v>42248</v>
      </c>
      <c r="B293" s="41">
        <v>42250</v>
      </c>
      <c r="C293" s="42">
        <v>5108.8</v>
      </c>
      <c r="D293" s="42">
        <f t="shared" si="57"/>
        <v>1109.55</v>
      </c>
      <c r="E293" s="42">
        <f t="shared" si="67"/>
        <v>71.510000000000005</v>
      </c>
      <c r="F293" s="42">
        <f t="shared" si="58"/>
        <v>73.94</v>
      </c>
      <c r="G293" s="42">
        <f t="shared" si="70"/>
        <v>6363.8</v>
      </c>
    </row>
    <row r="294" spans="1:7">
      <c r="A294" s="41">
        <v>42251</v>
      </c>
      <c r="B294" s="41">
        <v>42254</v>
      </c>
      <c r="C294" s="42">
        <v>4959.09</v>
      </c>
      <c r="D294" s="42">
        <f t="shared" si="57"/>
        <v>1109.55</v>
      </c>
      <c r="E294" s="42">
        <f t="shared" si="67"/>
        <v>71.510000000000005</v>
      </c>
      <c r="F294" s="42">
        <f t="shared" si="58"/>
        <v>73.94</v>
      </c>
      <c r="G294" s="42">
        <f t="shared" si="70"/>
        <v>6214.09</v>
      </c>
    </row>
    <row r="295" spans="1:7">
      <c r="A295" s="41">
        <v>42255</v>
      </c>
      <c r="B295" s="41">
        <v>42257</v>
      </c>
      <c r="C295" s="42">
        <v>4960.2</v>
      </c>
      <c r="D295" s="42">
        <f t="shared" si="57"/>
        <v>1109.55</v>
      </c>
      <c r="E295" s="42">
        <f t="shared" si="67"/>
        <v>71.510000000000005</v>
      </c>
      <c r="F295" s="42">
        <f t="shared" si="58"/>
        <v>73.94</v>
      </c>
      <c r="G295" s="42">
        <f t="shared" si="70"/>
        <v>6215.2</v>
      </c>
    </row>
    <row r="296" spans="1:7">
      <c r="A296" s="41">
        <v>42258</v>
      </c>
      <c r="B296" s="41">
        <v>42261</v>
      </c>
      <c r="C296" s="42">
        <v>4803.9399999999996</v>
      </c>
      <c r="D296" s="42">
        <f t="shared" si="57"/>
        <v>1109.55</v>
      </c>
      <c r="E296" s="42">
        <f t="shared" si="67"/>
        <v>71.510000000000005</v>
      </c>
      <c r="F296" s="42">
        <f t="shared" si="58"/>
        <v>73.94</v>
      </c>
      <c r="G296" s="42">
        <f t="shared" si="70"/>
        <v>6058.94</v>
      </c>
    </row>
    <row r="297" spans="1:7">
      <c r="A297" s="41">
        <v>42262</v>
      </c>
      <c r="B297" s="41">
        <v>42264</v>
      </c>
      <c r="C297" s="42">
        <v>4749.6899999999996</v>
      </c>
      <c r="D297" s="42">
        <f t="shared" si="57"/>
        <v>1109.55</v>
      </c>
      <c r="E297" s="42">
        <f t="shared" si="67"/>
        <v>71.510000000000005</v>
      </c>
      <c r="F297" s="42">
        <f t="shared" si="58"/>
        <v>73.94</v>
      </c>
      <c r="G297" s="42">
        <f t="shared" ref="G297:G302" si="71">+C297+D297+E297+F297</f>
        <v>6004.69</v>
      </c>
    </row>
    <row r="298" spans="1:7">
      <c r="A298" s="41">
        <v>42265</v>
      </c>
      <c r="B298" s="41">
        <v>42268</v>
      </c>
      <c r="C298" s="42">
        <v>4631.0199999999995</v>
      </c>
      <c r="D298" s="42">
        <f t="shared" si="57"/>
        <v>1109.55</v>
      </c>
      <c r="E298" s="42">
        <f t="shared" si="67"/>
        <v>71.510000000000005</v>
      </c>
      <c r="F298" s="42">
        <f t="shared" si="58"/>
        <v>73.94</v>
      </c>
      <c r="G298" s="42">
        <f t="shared" si="71"/>
        <v>5886.0199999999995</v>
      </c>
    </row>
    <row r="299" spans="1:7">
      <c r="A299" s="41">
        <v>42269</v>
      </c>
      <c r="B299" s="41">
        <v>42271</v>
      </c>
      <c r="C299" s="42">
        <v>4335.34</v>
      </c>
      <c r="D299" s="42">
        <f t="shared" si="57"/>
        <v>1109.55</v>
      </c>
      <c r="E299" s="42">
        <f t="shared" si="67"/>
        <v>71.510000000000005</v>
      </c>
      <c r="F299" s="42">
        <f t="shared" si="58"/>
        <v>73.94</v>
      </c>
      <c r="G299" s="42">
        <f t="shared" si="71"/>
        <v>5590.34</v>
      </c>
    </row>
    <row r="300" spans="1:7">
      <c r="A300" s="41">
        <v>42272</v>
      </c>
      <c r="B300" s="41">
        <v>42275</v>
      </c>
      <c r="C300" s="42">
        <v>4655.2299999999996</v>
      </c>
      <c r="D300" s="42">
        <f t="shared" si="57"/>
        <v>1109.55</v>
      </c>
      <c r="E300" s="42">
        <f t="shared" si="67"/>
        <v>71.510000000000005</v>
      </c>
      <c r="F300" s="42">
        <f t="shared" si="58"/>
        <v>73.94</v>
      </c>
      <c r="G300" s="42">
        <f t="shared" si="71"/>
        <v>5910.23</v>
      </c>
    </row>
    <row r="301" spans="1:7">
      <c r="A301" s="41">
        <v>42276</v>
      </c>
      <c r="B301" s="41">
        <v>42278</v>
      </c>
      <c r="C301" s="42">
        <v>4782.07</v>
      </c>
      <c r="D301" s="42">
        <f t="shared" si="57"/>
        <v>1109.55</v>
      </c>
      <c r="E301" s="42">
        <f t="shared" si="67"/>
        <v>71.510000000000005</v>
      </c>
      <c r="F301" s="42">
        <f t="shared" si="58"/>
        <v>73.94</v>
      </c>
      <c r="G301" s="42">
        <f t="shared" si="71"/>
        <v>6037.07</v>
      </c>
    </row>
    <row r="302" spans="1:7">
      <c r="A302" s="41">
        <v>42279</v>
      </c>
      <c r="B302" s="41">
        <v>42282</v>
      </c>
      <c r="C302" s="42">
        <v>4837.5200000000004</v>
      </c>
      <c r="D302" s="42">
        <f t="shared" si="57"/>
        <v>1109.55</v>
      </c>
      <c r="E302" s="42">
        <f t="shared" si="67"/>
        <v>71.510000000000005</v>
      </c>
      <c r="F302" s="42">
        <f t="shared" si="58"/>
        <v>73.94</v>
      </c>
      <c r="G302" s="42">
        <f t="shared" si="71"/>
        <v>6092.52</v>
      </c>
    </row>
    <row r="303" spans="1:7">
      <c r="A303" s="41">
        <v>42283</v>
      </c>
      <c r="B303" s="41">
        <v>42285</v>
      </c>
      <c r="C303" s="42">
        <v>4739.37</v>
      </c>
      <c r="D303" s="42">
        <f t="shared" si="57"/>
        <v>1109.55</v>
      </c>
      <c r="E303" s="42">
        <f t="shared" si="67"/>
        <v>71.510000000000005</v>
      </c>
      <c r="F303" s="42">
        <f t="shared" si="58"/>
        <v>73.94</v>
      </c>
      <c r="G303" s="42">
        <f t="shared" ref="G303:G308" si="72">+C303+D303+E303+F303</f>
        <v>5994.37</v>
      </c>
    </row>
    <row r="304" spans="1:7">
      <c r="A304" s="41">
        <v>42286</v>
      </c>
      <c r="B304" s="41">
        <v>42290</v>
      </c>
      <c r="C304" s="42">
        <v>4620.09</v>
      </c>
      <c r="D304" s="42">
        <f t="shared" si="57"/>
        <v>1109.55</v>
      </c>
      <c r="E304" s="42">
        <f t="shared" si="67"/>
        <v>71.510000000000005</v>
      </c>
      <c r="F304" s="42">
        <f t="shared" si="58"/>
        <v>73.94</v>
      </c>
      <c r="G304" s="42">
        <f t="shared" si="72"/>
        <v>5875.09</v>
      </c>
    </row>
    <row r="305" spans="1:7">
      <c r="A305" s="41">
        <v>42291</v>
      </c>
      <c r="B305" s="41">
        <v>42292</v>
      </c>
      <c r="C305" s="42">
        <v>4322.6399999999994</v>
      </c>
      <c r="D305" s="42">
        <f t="shared" si="57"/>
        <v>1109.55</v>
      </c>
      <c r="E305" s="42">
        <f t="shared" si="67"/>
        <v>71.510000000000005</v>
      </c>
      <c r="F305" s="42">
        <f t="shared" si="58"/>
        <v>73.94</v>
      </c>
      <c r="G305" s="42">
        <f t="shared" si="72"/>
        <v>5577.6399999999994</v>
      </c>
    </row>
    <row r="306" spans="1:7">
      <c r="A306" s="41">
        <v>42293</v>
      </c>
      <c r="B306" s="41">
        <v>42296</v>
      </c>
      <c r="C306" s="42">
        <v>4343.21</v>
      </c>
      <c r="D306" s="42">
        <f t="shared" si="57"/>
        <v>1109.55</v>
      </c>
      <c r="E306" s="42">
        <f t="shared" si="67"/>
        <v>71.510000000000005</v>
      </c>
      <c r="F306" s="42">
        <f t="shared" si="58"/>
        <v>73.94</v>
      </c>
      <c r="G306" s="42">
        <f t="shared" si="72"/>
        <v>5598.21</v>
      </c>
    </row>
    <row r="307" spans="1:7">
      <c r="A307" s="41">
        <v>42297</v>
      </c>
      <c r="B307" s="41">
        <v>42299</v>
      </c>
      <c r="C307" s="42">
        <v>4384.46</v>
      </c>
      <c r="D307" s="42">
        <f t="shared" si="57"/>
        <v>1109.55</v>
      </c>
      <c r="E307" s="42">
        <f t="shared" si="67"/>
        <v>71.510000000000005</v>
      </c>
      <c r="F307" s="42">
        <f t="shared" si="58"/>
        <v>73.94</v>
      </c>
      <c r="G307" s="42">
        <f t="shared" si="72"/>
        <v>5639.46</v>
      </c>
    </row>
    <row r="308" spans="1:7">
      <c r="A308" s="41">
        <v>42300</v>
      </c>
      <c r="B308" s="41">
        <v>42303</v>
      </c>
      <c r="C308" s="42">
        <v>4316.3099999999995</v>
      </c>
      <c r="D308" s="42">
        <f t="shared" si="57"/>
        <v>1109.55</v>
      </c>
      <c r="E308" s="42">
        <f t="shared" si="67"/>
        <v>71.510000000000005</v>
      </c>
      <c r="F308" s="42">
        <f t="shared" si="58"/>
        <v>73.94</v>
      </c>
      <c r="G308" s="42">
        <f t="shared" si="72"/>
        <v>5571.3099999999995</v>
      </c>
    </row>
    <row r="309" spans="1:7">
      <c r="A309" s="41">
        <v>42304</v>
      </c>
      <c r="B309" s="41">
        <v>42306</v>
      </c>
      <c r="C309" s="42">
        <v>4377.2</v>
      </c>
      <c r="D309" s="42">
        <f t="shared" si="57"/>
        <v>1109.55</v>
      </c>
      <c r="E309" s="42">
        <f t="shared" si="67"/>
        <v>71.510000000000005</v>
      </c>
      <c r="F309" s="42">
        <f t="shared" si="58"/>
        <v>73.94</v>
      </c>
      <c r="G309" s="42">
        <f t="shared" ref="G309:G314" si="73">+C309+D309+E309+F309</f>
        <v>5632.2</v>
      </c>
    </row>
    <row r="310" spans="1:7">
      <c r="A310" s="41">
        <v>42307</v>
      </c>
      <c r="B310" s="41">
        <v>42308</v>
      </c>
      <c r="C310" s="42">
        <v>4544.99</v>
      </c>
      <c r="D310" s="42">
        <f t="shared" si="57"/>
        <v>1109.55</v>
      </c>
      <c r="E310" s="42">
        <f t="shared" si="67"/>
        <v>71.510000000000005</v>
      </c>
      <c r="F310" s="42">
        <f t="shared" si="58"/>
        <v>73.94</v>
      </c>
      <c r="G310" s="42">
        <f t="shared" si="73"/>
        <v>5799.99</v>
      </c>
    </row>
    <row r="311" spans="1:7">
      <c r="A311" s="41">
        <v>42309</v>
      </c>
      <c r="B311" s="41">
        <v>42311</v>
      </c>
      <c r="C311" s="42">
        <v>4544.99</v>
      </c>
      <c r="D311" s="42">
        <f t="shared" si="57"/>
        <v>1109.55</v>
      </c>
      <c r="E311" s="42">
        <f t="shared" si="67"/>
        <v>71.510000000000005</v>
      </c>
      <c r="F311" s="42">
        <f t="shared" si="58"/>
        <v>73.94</v>
      </c>
      <c r="G311" s="42">
        <f t="shared" si="73"/>
        <v>5799.99</v>
      </c>
    </row>
    <row r="312" spans="1:7">
      <c r="A312" s="41">
        <v>42312</v>
      </c>
      <c r="B312" s="41">
        <v>42313</v>
      </c>
      <c r="C312" s="42">
        <v>4660.42</v>
      </c>
      <c r="D312" s="42">
        <f t="shared" si="57"/>
        <v>1109.55</v>
      </c>
      <c r="E312" s="42">
        <f t="shared" si="67"/>
        <v>71.510000000000005</v>
      </c>
      <c r="F312" s="42">
        <f t="shared" si="58"/>
        <v>73.94</v>
      </c>
      <c r="G312" s="42">
        <f t="shared" si="73"/>
        <v>5915.42</v>
      </c>
    </row>
    <row r="313" spans="1:7">
      <c r="A313" s="41">
        <v>42314</v>
      </c>
      <c r="B313" s="41">
        <v>42317</v>
      </c>
      <c r="C313" s="42">
        <v>4590.66</v>
      </c>
      <c r="D313" s="42">
        <f t="shared" si="57"/>
        <v>1109.55</v>
      </c>
      <c r="E313" s="42">
        <f t="shared" si="67"/>
        <v>71.510000000000005</v>
      </c>
      <c r="F313" s="42">
        <f t="shared" si="58"/>
        <v>73.94</v>
      </c>
      <c r="G313" s="42">
        <f t="shared" si="73"/>
        <v>5845.66</v>
      </c>
    </row>
    <row r="314" spans="1:7">
      <c r="A314" s="41">
        <v>42318</v>
      </c>
      <c r="B314" s="41">
        <v>42320</v>
      </c>
      <c r="C314" s="42">
        <v>4599.6799999999994</v>
      </c>
      <c r="D314" s="42">
        <f t="shared" si="57"/>
        <v>1109.55</v>
      </c>
      <c r="E314" s="42">
        <f t="shared" si="67"/>
        <v>71.510000000000005</v>
      </c>
      <c r="F314" s="42">
        <f t="shared" si="58"/>
        <v>73.94</v>
      </c>
      <c r="G314" s="42">
        <f t="shared" si="73"/>
        <v>5854.6799999999994</v>
      </c>
    </row>
    <row r="315" spans="1:7">
      <c r="A315" s="41">
        <v>42321</v>
      </c>
      <c r="B315" s="41">
        <v>42325</v>
      </c>
      <c r="C315" s="42">
        <v>4527.4799999999996</v>
      </c>
      <c r="D315" s="42">
        <f t="shared" si="57"/>
        <v>1109.55</v>
      </c>
      <c r="E315" s="42">
        <f t="shared" si="67"/>
        <v>71.510000000000005</v>
      </c>
      <c r="F315" s="42">
        <f t="shared" si="58"/>
        <v>73.94</v>
      </c>
      <c r="G315" s="42">
        <f t="shared" ref="G315:G320" si="74">+C315+D315+E315+F315</f>
        <v>5782.48</v>
      </c>
    </row>
    <row r="316" spans="1:7">
      <c r="A316" s="41">
        <v>42326</v>
      </c>
      <c r="B316" s="41">
        <v>42327</v>
      </c>
      <c r="C316" s="42">
        <v>4470.67</v>
      </c>
      <c r="D316" s="42">
        <f t="shared" si="57"/>
        <v>1109.55</v>
      </c>
      <c r="E316" s="42">
        <f t="shared" si="67"/>
        <v>71.510000000000005</v>
      </c>
      <c r="F316" s="42">
        <f t="shared" si="58"/>
        <v>73.94</v>
      </c>
      <c r="G316" s="42">
        <f t="shared" si="74"/>
        <v>5725.67</v>
      </c>
    </row>
    <row r="317" spans="1:7">
      <c r="A317" s="41">
        <v>42328</v>
      </c>
      <c r="B317" s="41">
        <v>42331</v>
      </c>
      <c r="C317" s="42">
        <v>4415.88</v>
      </c>
      <c r="D317" s="42">
        <f t="shared" si="57"/>
        <v>1109.55</v>
      </c>
      <c r="E317" s="42">
        <f t="shared" si="67"/>
        <v>71.510000000000005</v>
      </c>
      <c r="F317" s="42">
        <f t="shared" si="58"/>
        <v>73.94</v>
      </c>
      <c r="G317" s="42">
        <f t="shared" si="74"/>
        <v>5670.88</v>
      </c>
    </row>
    <row r="318" spans="1:7">
      <c r="A318" s="41">
        <v>42332</v>
      </c>
      <c r="B318" s="41">
        <v>42334</v>
      </c>
      <c r="C318" s="42">
        <v>4448.3899999999994</v>
      </c>
      <c r="D318" s="42">
        <f t="shared" si="57"/>
        <v>1109.55</v>
      </c>
      <c r="E318" s="42">
        <f t="shared" si="67"/>
        <v>71.510000000000005</v>
      </c>
      <c r="F318" s="42">
        <f t="shared" si="58"/>
        <v>73.94</v>
      </c>
      <c r="G318" s="42">
        <f t="shared" si="74"/>
        <v>5703.3899999999994</v>
      </c>
    </row>
    <row r="319" spans="1:7">
      <c r="A319" s="41">
        <v>42335</v>
      </c>
      <c r="B319" s="41">
        <v>42338</v>
      </c>
      <c r="C319" s="42">
        <v>4580.4799999999996</v>
      </c>
      <c r="D319" s="42">
        <f t="shared" si="57"/>
        <v>1109.55</v>
      </c>
      <c r="E319" s="42">
        <f t="shared" si="67"/>
        <v>71.510000000000005</v>
      </c>
      <c r="F319" s="42">
        <f t="shared" si="58"/>
        <v>73.94</v>
      </c>
      <c r="G319" s="42">
        <f t="shared" si="74"/>
        <v>5835.48</v>
      </c>
    </row>
    <row r="320" spans="1:7">
      <c r="A320" s="41">
        <v>42339</v>
      </c>
      <c r="B320" s="41">
        <v>42341</v>
      </c>
      <c r="C320" s="42">
        <v>4580.4799999999996</v>
      </c>
      <c r="D320" s="42">
        <f t="shared" si="57"/>
        <v>1109.55</v>
      </c>
      <c r="E320" s="42">
        <f t="shared" si="67"/>
        <v>71.510000000000005</v>
      </c>
      <c r="F320" s="42">
        <f t="shared" si="58"/>
        <v>73.94</v>
      </c>
      <c r="G320" s="42">
        <f t="shared" si="74"/>
        <v>5835.48</v>
      </c>
    </row>
    <row r="321" spans="1:7">
      <c r="A321" s="41">
        <v>42342</v>
      </c>
      <c r="B321" s="41">
        <v>42345</v>
      </c>
      <c r="C321" s="42">
        <v>4054.92</v>
      </c>
      <c r="D321" s="42">
        <f t="shared" si="57"/>
        <v>1109.55</v>
      </c>
      <c r="E321" s="42">
        <f t="shared" si="67"/>
        <v>71.510000000000005</v>
      </c>
      <c r="F321" s="42">
        <f t="shared" si="58"/>
        <v>73.94</v>
      </c>
      <c r="G321" s="42">
        <f t="shared" ref="G321:G326" si="75">+C321+D321+E321+F321</f>
        <v>5309.92</v>
      </c>
    </row>
    <row r="322" spans="1:7">
      <c r="A322" s="41">
        <v>42346</v>
      </c>
      <c r="B322" s="41">
        <v>42348</v>
      </c>
      <c r="C322" s="42">
        <v>4214.25</v>
      </c>
      <c r="D322" s="42">
        <f t="shared" si="57"/>
        <v>1109.55</v>
      </c>
      <c r="E322" s="42">
        <f t="shared" si="67"/>
        <v>71.510000000000005</v>
      </c>
      <c r="F322" s="42">
        <f t="shared" si="58"/>
        <v>73.94</v>
      </c>
      <c r="G322" s="42">
        <f t="shared" si="75"/>
        <v>5469.25</v>
      </c>
    </row>
    <row r="323" spans="1:7">
      <c r="A323" s="41">
        <v>42349</v>
      </c>
      <c r="B323" s="41">
        <v>42352</v>
      </c>
      <c r="C323" s="42">
        <v>4121.25</v>
      </c>
      <c r="D323" s="42">
        <f t="shared" si="57"/>
        <v>1109.55</v>
      </c>
      <c r="E323" s="42">
        <f t="shared" si="67"/>
        <v>71.510000000000005</v>
      </c>
      <c r="F323" s="42">
        <f t="shared" si="58"/>
        <v>73.94</v>
      </c>
      <c r="G323" s="42">
        <f t="shared" si="75"/>
        <v>5376.25</v>
      </c>
    </row>
    <row r="324" spans="1:7">
      <c r="A324" s="41">
        <v>42353</v>
      </c>
      <c r="B324" s="41">
        <v>42355</v>
      </c>
      <c r="C324" s="42">
        <v>3613.98</v>
      </c>
      <c r="D324" s="42">
        <f t="shared" si="57"/>
        <v>1109.55</v>
      </c>
      <c r="E324" s="42">
        <f t="shared" si="67"/>
        <v>71.510000000000005</v>
      </c>
      <c r="F324" s="42">
        <f t="shared" si="58"/>
        <v>73.94</v>
      </c>
      <c r="G324" s="42">
        <f t="shared" si="75"/>
        <v>4868.9799999999996</v>
      </c>
    </row>
    <row r="325" spans="1:7">
      <c r="A325" s="41">
        <v>42356</v>
      </c>
      <c r="B325" s="41">
        <v>42359</v>
      </c>
      <c r="C325" s="42">
        <v>3672.02</v>
      </c>
      <c r="D325" s="42">
        <f t="shared" si="57"/>
        <v>1109.55</v>
      </c>
      <c r="E325" s="42">
        <f t="shared" si="67"/>
        <v>71.510000000000005</v>
      </c>
      <c r="F325" s="42">
        <f t="shared" si="58"/>
        <v>73.94</v>
      </c>
      <c r="G325" s="42">
        <f t="shared" si="75"/>
        <v>4927.0199999999995</v>
      </c>
    </row>
    <row r="326" spans="1:7">
      <c r="A326" s="41">
        <v>42360</v>
      </c>
      <c r="B326" s="41">
        <v>42362</v>
      </c>
      <c r="C326" s="42">
        <v>3793.71</v>
      </c>
      <c r="D326" s="42">
        <f t="shared" si="57"/>
        <v>1109.55</v>
      </c>
      <c r="E326" s="42">
        <f t="shared" si="67"/>
        <v>71.510000000000005</v>
      </c>
      <c r="F326" s="42">
        <f t="shared" si="58"/>
        <v>73.94</v>
      </c>
      <c r="G326" s="42">
        <f t="shared" si="75"/>
        <v>5048.71</v>
      </c>
    </row>
    <row r="327" spans="1:7">
      <c r="A327" s="41">
        <v>42363</v>
      </c>
      <c r="B327" s="41">
        <v>42366</v>
      </c>
      <c r="C327" s="42">
        <v>3953.21</v>
      </c>
      <c r="D327" s="42">
        <f t="shared" si="57"/>
        <v>1109.55</v>
      </c>
      <c r="E327" s="42">
        <f t="shared" si="67"/>
        <v>71.510000000000005</v>
      </c>
      <c r="F327" s="42">
        <f t="shared" si="58"/>
        <v>73.94</v>
      </c>
      <c r="G327" s="42">
        <f t="shared" ref="G327:G332" si="76">+C327+D327+E327+F327</f>
        <v>5208.21</v>
      </c>
    </row>
    <row r="328" spans="1:7">
      <c r="A328" s="41">
        <v>42367</v>
      </c>
      <c r="B328" s="41">
        <v>42369</v>
      </c>
      <c r="C328" s="42">
        <v>3819.87</v>
      </c>
      <c r="D328" s="42">
        <f t="shared" si="57"/>
        <v>1109.55</v>
      </c>
      <c r="E328" s="42">
        <f t="shared" si="67"/>
        <v>71.510000000000005</v>
      </c>
      <c r="F328" s="42">
        <f t="shared" si="58"/>
        <v>73.94</v>
      </c>
      <c r="G328" s="42">
        <f t="shared" si="76"/>
        <v>5074.87</v>
      </c>
    </row>
    <row r="329" spans="1:7">
      <c r="A329" s="41">
        <v>42370</v>
      </c>
      <c r="B329" s="41">
        <v>42373</v>
      </c>
      <c r="C329" s="42">
        <v>3703.83</v>
      </c>
      <c r="D329" s="42">
        <f t="shared" si="57"/>
        <v>1109.55</v>
      </c>
      <c r="E329" s="42">
        <f t="shared" si="67"/>
        <v>71.510000000000005</v>
      </c>
      <c r="F329" s="42">
        <f t="shared" si="58"/>
        <v>73.94</v>
      </c>
      <c r="G329" s="42">
        <f t="shared" si="76"/>
        <v>4958.83</v>
      </c>
    </row>
    <row r="330" spans="1:7">
      <c r="A330" s="41">
        <v>42374</v>
      </c>
      <c r="B330" s="41">
        <v>42376</v>
      </c>
      <c r="C330" s="42">
        <v>3778.8199999999997</v>
      </c>
      <c r="D330" s="42">
        <f t="shared" si="57"/>
        <v>1109.55</v>
      </c>
      <c r="E330" s="42">
        <f t="shared" si="67"/>
        <v>71.510000000000005</v>
      </c>
      <c r="F330" s="42">
        <f t="shared" si="58"/>
        <v>73.94</v>
      </c>
      <c r="G330" s="42">
        <f t="shared" si="76"/>
        <v>5033.82</v>
      </c>
    </row>
    <row r="331" spans="1:7">
      <c r="A331" s="41">
        <v>42377</v>
      </c>
      <c r="B331" s="41">
        <v>42381</v>
      </c>
      <c r="C331" s="42">
        <v>3608.72</v>
      </c>
      <c r="D331" s="42">
        <f t="shared" si="57"/>
        <v>1109.55</v>
      </c>
      <c r="E331" s="42">
        <f t="shared" si="67"/>
        <v>71.510000000000005</v>
      </c>
      <c r="F331" s="42">
        <f t="shared" si="58"/>
        <v>73.94</v>
      </c>
      <c r="G331" s="42">
        <f t="shared" si="76"/>
        <v>4863.7199999999993</v>
      </c>
    </row>
    <row r="332" spans="1:7">
      <c r="A332" s="41">
        <v>42382</v>
      </c>
      <c r="B332" s="41">
        <v>42383</v>
      </c>
      <c r="C332" s="42">
        <v>3455.62</v>
      </c>
      <c r="D332" s="42">
        <f t="shared" si="57"/>
        <v>1109.55</v>
      </c>
      <c r="E332" s="42">
        <f t="shared" si="67"/>
        <v>71.510000000000005</v>
      </c>
      <c r="F332" s="42">
        <f t="shared" si="58"/>
        <v>73.94</v>
      </c>
      <c r="G332" s="42">
        <f t="shared" si="76"/>
        <v>4710.62</v>
      </c>
    </row>
    <row r="333" spans="1:7">
      <c r="A333" s="41">
        <v>42384</v>
      </c>
      <c r="B333" s="41">
        <v>42387</v>
      </c>
      <c r="C333" s="42">
        <v>3290.93</v>
      </c>
      <c r="D333" s="42">
        <f t="shared" si="57"/>
        <v>1109.55</v>
      </c>
      <c r="E333" s="42">
        <f t="shared" si="67"/>
        <v>71.510000000000005</v>
      </c>
      <c r="F333" s="42">
        <f t="shared" si="58"/>
        <v>73.94</v>
      </c>
      <c r="G333" s="42">
        <f t="shared" ref="G333:G338" si="77">+C333+D333+E333+F333</f>
        <v>4545.9299999999994</v>
      </c>
    </row>
    <row r="334" spans="1:7">
      <c r="A334" s="41">
        <v>42388</v>
      </c>
      <c r="B334" s="41">
        <v>42390</v>
      </c>
      <c r="C334" s="42">
        <v>3216.1899999999996</v>
      </c>
      <c r="D334" s="42">
        <f t="shared" si="57"/>
        <v>1109.55</v>
      </c>
      <c r="E334" s="42">
        <f t="shared" si="67"/>
        <v>71.510000000000005</v>
      </c>
      <c r="F334" s="42">
        <f t="shared" si="58"/>
        <v>73.94</v>
      </c>
      <c r="G334" s="42">
        <f t="shared" si="77"/>
        <v>4471.1899999999996</v>
      </c>
    </row>
    <row r="335" spans="1:7">
      <c r="A335" s="41">
        <v>42391</v>
      </c>
      <c r="B335" s="41">
        <v>42394</v>
      </c>
      <c r="C335" s="42">
        <v>3024.9</v>
      </c>
      <c r="D335" s="42">
        <f t="shared" si="57"/>
        <v>1109.55</v>
      </c>
      <c r="E335" s="42">
        <f t="shared" si="67"/>
        <v>71.510000000000005</v>
      </c>
      <c r="F335" s="42">
        <f t="shared" si="58"/>
        <v>73.94</v>
      </c>
      <c r="G335" s="42">
        <f t="shared" si="77"/>
        <v>4279.8999999999996</v>
      </c>
    </row>
    <row r="336" spans="1:7">
      <c r="A336" s="41">
        <v>42395</v>
      </c>
      <c r="B336" s="41">
        <v>42397</v>
      </c>
      <c r="C336" s="42">
        <v>3527.64</v>
      </c>
      <c r="D336" s="42">
        <f t="shared" si="57"/>
        <v>1109.55</v>
      </c>
      <c r="E336" s="42">
        <f t="shared" si="67"/>
        <v>71.510000000000005</v>
      </c>
      <c r="F336" s="42">
        <f t="shared" si="58"/>
        <v>73.94</v>
      </c>
      <c r="G336" s="42">
        <f t="shared" si="77"/>
        <v>4782.6399999999994</v>
      </c>
    </row>
    <row r="337" spans="1:7">
      <c r="A337" s="41">
        <v>42398</v>
      </c>
      <c r="B337" s="41">
        <v>42400</v>
      </c>
      <c r="C337" s="42">
        <v>3596.5299999999997</v>
      </c>
      <c r="D337" s="42">
        <f t="shared" si="57"/>
        <v>1109.55</v>
      </c>
      <c r="E337" s="42">
        <f t="shared" si="67"/>
        <v>71.510000000000005</v>
      </c>
      <c r="F337" s="42">
        <f t="shared" si="58"/>
        <v>73.94</v>
      </c>
      <c r="G337" s="42">
        <f t="shared" si="77"/>
        <v>4851.53</v>
      </c>
    </row>
    <row r="338" spans="1:7">
      <c r="A338" s="41">
        <v>42401</v>
      </c>
      <c r="B338" s="41">
        <v>42401</v>
      </c>
      <c r="C338" s="42">
        <v>3596.5299999999997</v>
      </c>
      <c r="D338" s="44">
        <v>1184.6617751934002</v>
      </c>
      <c r="E338" s="42">
        <f t="shared" si="67"/>
        <v>71.510000000000005</v>
      </c>
      <c r="F338" s="42">
        <f>+'Otros Cargos'!E79</f>
        <v>76.156655472619647</v>
      </c>
      <c r="G338" s="42">
        <f t="shared" si="77"/>
        <v>4928.8584306660196</v>
      </c>
    </row>
    <row r="339" spans="1:7">
      <c r="A339" s="41">
        <v>42402</v>
      </c>
      <c r="B339" s="41">
        <v>42404</v>
      </c>
      <c r="C339" s="42">
        <v>3754.08</v>
      </c>
      <c r="D339" s="44">
        <v>1184.6617751934002</v>
      </c>
      <c r="E339" s="42">
        <f t="shared" si="67"/>
        <v>71.510000000000005</v>
      </c>
      <c r="F339" s="42">
        <f t="shared" ref="F339:F344" si="78">+F338</f>
        <v>76.156655472619647</v>
      </c>
      <c r="G339" s="42">
        <f t="shared" ref="G339:G344" si="79">+C339+D339+E339+F339</f>
        <v>5086.4084306660197</v>
      </c>
    </row>
    <row r="340" spans="1:7">
      <c r="A340" s="41">
        <v>42405</v>
      </c>
      <c r="B340" s="41">
        <v>42408</v>
      </c>
      <c r="C340" s="42">
        <v>3764.0699999999997</v>
      </c>
      <c r="D340" s="44">
        <v>1184.6617751934002</v>
      </c>
      <c r="E340" s="42">
        <f t="shared" si="67"/>
        <v>71.510000000000005</v>
      </c>
      <c r="F340" s="42">
        <f t="shared" si="78"/>
        <v>76.156655472619647</v>
      </c>
      <c r="G340" s="42">
        <f t="shared" si="79"/>
        <v>5096.3984306660195</v>
      </c>
    </row>
    <row r="341" spans="1:7">
      <c r="A341" s="41">
        <v>42409</v>
      </c>
      <c r="B341" s="41">
        <v>42411</v>
      </c>
      <c r="C341" s="42">
        <v>3574.37</v>
      </c>
      <c r="D341" s="44">
        <v>1184.6617751934002</v>
      </c>
      <c r="E341" s="42">
        <f t="shared" si="67"/>
        <v>71.510000000000005</v>
      </c>
      <c r="F341" s="42">
        <f t="shared" si="78"/>
        <v>76.156655472619647</v>
      </c>
      <c r="G341" s="42">
        <f t="shared" si="79"/>
        <v>4906.6984306660197</v>
      </c>
    </row>
    <row r="342" spans="1:7">
      <c r="A342" s="41">
        <v>42412</v>
      </c>
      <c r="B342" s="41">
        <v>42415</v>
      </c>
      <c r="C342" s="42">
        <v>3463.0499999999997</v>
      </c>
      <c r="D342" s="44">
        <v>1184.6617751934002</v>
      </c>
      <c r="E342" s="42">
        <f t="shared" si="67"/>
        <v>71.510000000000005</v>
      </c>
      <c r="F342" s="42">
        <f t="shared" si="78"/>
        <v>76.156655472619647</v>
      </c>
      <c r="G342" s="42">
        <f t="shared" si="79"/>
        <v>4795.37843066602</v>
      </c>
    </row>
    <row r="343" spans="1:7">
      <c r="A343" s="41">
        <v>42416</v>
      </c>
      <c r="B343" s="41">
        <v>42418</v>
      </c>
      <c r="C343" s="42">
        <v>3713.89</v>
      </c>
      <c r="D343" s="44">
        <v>1184.6617751934002</v>
      </c>
      <c r="E343" s="42">
        <f t="shared" si="67"/>
        <v>71.510000000000005</v>
      </c>
      <c r="F343" s="42">
        <f t="shared" si="78"/>
        <v>76.156655472619647</v>
      </c>
      <c r="G343" s="42">
        <f t="shared" si="79"/>
        <v>5046.2184306660201</v>
      </c>
    </row>
    <row r="344" spans="1:7">
      <c r="A344" s="41">
        <v>42419</v>
      </c>
      <c r="B344" s="41">
        <v>42422</v>
      </c>
      <c r="C344" s="42">
        <v>3770.21</v>
      </c>
      <c r="D344" s="44">
        <v>1184.6617751934002</v>
      </c>
      <c r="E344" s="42">
        <f t="shared" si="67"/>
        <v>71.510000000000005</v>
      </c>
      <c r="F344" s="42">
        <f t="shared" si="78"/>
        <v>76.156655472619647</v>
      </c>
      <c r="G344" s="42">
        <f t="shared" si="79"/>
        <v>5102.5384306660198</v>
      </c>
    </row>
    <row r="345" spans="1:7">
      <c r="A345" s="41">
        <v>42423</v>
      </c>
      <c r="B345" s="41">
        <v>42425</v>
      </c>
      <c r="C345" s="42">
        <v>3472.26</v>
      </c>
      <c r="D345" s="44">
        <v>1184.6617751934002</v>
      </c>
      <c r="E345" s="42">
        <f t="shared" si="67"/>
        <v>71.510000000000005</v>
      </c>
      <c r="F345" s="42">
        <f t="shared" ref="F345:F350" si="80">+F344</f>
        <v>76.156655472619647</v>
      </c>
      <c r="G345" s="42">
        <f t="shared" ref="G345:G350" si="81">+C345+D345+E345+F345</f>
        <v>4804.58843066602</v>
      </c>
    </row>
    <row r="346" spans="1:7">
      <c r="A346" s="41">
        <v>42426</v>
      </c>
      <c r="B346" s="41">
        <v>42429</v>
      </c>
      <c r="C346" s="42">
        <v>3548.28</v>
      </c>
      <c r="D346" s="44">
        <v>1184.6617751934002</v>
      </c>
      <c r="E346" s="42">
        <f t="shared" si="67"/>
        <v>71.510000000000005</v>
      </c>
      <c r="F346" s="42">
        <f t="shared" si="80"/>
        <v>76.156655472619647</v>
      </c>
      <c r="G346" s="42">
        <f t="shared" si="81"/>
        <v>4880.6084306660205</v>
      </c>
    </row>
    <row r="347" spans="1:7">
      <c r="A347" s="41">
        <v>42430</v>
      </c>
      <c r="B347" s="41">
        <v>42432</v>
      </c>
      <c r="C347" s="42">
        <v>3558.8999999999996</v>
      </c>
      <c r="D347" s="44">
        <v>1184.6617751934002</v>
      </c>
      <c r="E347" s="42">
        <f t="shared" si="67"/>
        <v>71.510000000000005</v>
      </c>
      <c r="F347" s="42">
        <f t="shared" si="80"/>
        <v>76.156655472619647</v>
      </c>
      <c r="G347" s="42">
        <f t="shared" si="81"/>
        <v>4891.2284306660194</v>
      </c>
    </row>
    <row r="348" spans="1:7">
      <c r="A348" s="41">
        <v>42433</v>
      </c>
      <c r="B348" s="41">
        <v>42436</v>
      </c>
      <c r="C348" s="42">
        <v>3639.07</v>
      </c>
      <c r="D348" s="44">
        <v>1184.6617751934002</v>
      </c>
      <c r="E348" s="42">
        <f t="shared" si="67"/>
        <v>71.510000000000005</v>
      </c>
      <c r="F348" s="42">
        <f t="shared" si="80"/>
        <v>76.156655472619647</v>
      </c>
      <c r="G348" s="42">
        <f t="shared" si="81"/>
        <v>4971.3984306660204</v>
      </c>
    </row>
    <row r="349" spans="1:7">
      <c r="A349" s="41">
        <v>42437</v>
      </c>
      <c r="B349" s="41">
        <v>42439</v>
      </c>
      <c r="C349" s="42">
        <v>3767.8399999999997</v>
      </c>
      <c r="D349" s="44">
        <v>1184.6617751934002</v>
      </c>
      <c r="E349" s="42">
        <f t="shared" si="67"/>
        <v>71.510000000000005</v>
      </c>
      <c r="F349" s="42">
        <f t="shared" si="80"/>
        <v>76.156655472619647</v>
      </c>
      <c r="G349" s="42">
        <f t="shared" si="81"/>
        <v>5100.16843066602</v>
      </c>
    </row>
    <row r="350" spans="1:7">
      <c r="A350" s="41">
        <v>42440</v>
      </c>
      <c r="B350" s="41">
        <v>42443</v>
      </c>
      <c r="C350" s="42">
        <v>3941.9399999999996</v>
      </c>
      <c r="D350" s="44">
        <v>1184.6617751934002</v>
      </c>
      <c r="E350" s="42">
        <f t="shared" si="67"/>
        <v>71.510000000000005</v>
      </c>
      <c r="F350" s="42">
        <f t="shared" si="80"/>
        <v>76.156655472619647</v>
      </c>
      <c r="G350" s="42">
        <f t="shared" si="81"/>
        <v>5274.2684306660194</v>
      </c>
    </row>
    <row r="351" spans="1:7">
      <c r="A351" s="41">
        <v>42444</v>
      </c>
      <c r="B351" s="41">
        <v>42446</v>
      </c>
      <c r="C351" s="42">
        <v>3932.69</v>
      </c>
      <c r="D351" s="44">
        <v>1184.6617751934002</v>
      </c>
      <c r="E351" s="42">
        <f t="shared" si="67"/>
        <v>71.510000000000005</v>
      </c>
      <c r="F351" s="42">
        <f t="shared" ref="F351:F433" si="82">+F350</f>
        <v>76.156655472619647</v>
      </c>
      <c r="G351" s="42">
        <f t="shared" ref="G351:G356" si="83">+C351+D351+E351+F351</f>
        <v>5265.0184306660203</v>
      </c>
    </row>
    <row r="352" spans="1:7">
      <c r="A352" s="41">
        <v>42447</v>
      </c>
      <c r="B352" s="41">
        <v>42451</v>
      </c>
      <c r="C352" s="42">
        <v>3918.6699999999996</v>
      </c>
      <c r="D352" s="44">
        <v>1184.6617751934002</v>
      </c>
      <c r="E352" s="42">
        <f t="shared" si="67"/>
        <v>71.510000000000005</v>
      </c>
      <c r="F352" s="42">
        <f t="shared" si="82"/>
        <v>76.156655472619647</v>
      </c>
      <c r="G352" s="42">
        <f t="shared" si="83"/>
        <v>5250.9984306660199</v>
      </c>
    </row>
    <row r="353" spans="1:7">
      <c r="A353" s="41">
        <v>42452</v>
      </c>
      <c r="B353" s="41">
        <v>42457</v>
      </c>
      <c r="C353" s="42">
        <v>3774.1</v>
      </c>
      <c r="D353" s="44">
        <v>1184.6617751934002</v>
      </c>
      <c r="E353" s="42">
        <f t="shared" si="67"/>
        <v>71.510000000000005</v>
      </c>
      <c r="F353" s="42">
        <f t="shared" si="82"/>
        <v>76.156655472619647</v>
      </c>
      <c r="G353" s="42">
        <f t="shared" si="83"/>
        <v>5106.4284306660202</v>
      </c>
    </row>
    <row r="354" spans="1:7">
      <c r="A354" s="41">
        <v>42458</v>
      </c>
      <c r="B354" s="41">
        <v>42460</v>
      </c>
      <c r="C354" s="42">
        <v>3571.17</v>
      </c>
      <c r="D354" s="44">
        <v>1184.6617751934002</v>
      </c>
      <c r="E354" s="42">
        <f t="shared" si="67"/>
        <v>71.510000000000005</v>
      </c>
      <c r="F354" s="42">
        <f t="shared" si="82"/>
        <v>76.156655472619647</v>
      </c>
      <c r="G354" s="42">
        <f t="shared" si="83"/>
        <v>4903.4984306660199</v>
      </c>
    </row>
    <row r="355" spans="1:7">
      <c r="A355" s="41">
        <v>42461</v>
      </c>
      <c r="B355" s="41">
        <v>42464</v>
      </c>
      <c r="C355" s="42">
        <v>3523.83</v>
      </c>
      <c r="D355" s="44">
        <v>1184.6617751934002</v>
      </c>
      <c r="E355" s="42">
        <f t="shared" si="67"/>
        <v>71.510000000000005</v>
      </c>
      <c r="F355" s="42">
        <f t="shared" si="82"/>
        <v>76.156655472619647</v>
      </c>
      <c r="G355" s="42">
        <f t="shared" si="83"/>
        <v>4856.1584306660197</v>
      </c>
    </row>
    <row r="356" spans="1:7">
      <c r="A356" s="41">
        <v>42465</v>
      </c>
      <c r="B356" s="41">
        <v>42467</v>
      </c>
      <c r="C356" s="42">
        <v>3529.11</v>
      </c>
      <c r="D356" s="44">
        <v>1184.6617751934002</v>
      </c>
      <c r="E356" s="42">
        <f t="shared" si="67"/>
        <v>71.510000000000005</v>
      </c>
      <c r="F356" s="42">
        <f t="shared" si="82"/>
        <v>76.156655472619647</v>
      </c>
      <c r="G356" s="42">
        <f t="shared" si="83"/>
        <v>4861.4384306660204</v>
      </c>
    </row>
    <row r="357" spans="1:7">
      <c r="A357" s="41">
        <v>42468</v>
      </c>
      <c r="B357" s="41">
        <v>42471</v>
      </c>
      <c r="C357" s="42">
        <v>3618.02</v>
      </c>
      <c r="D357" s="44">
        <v>1184.6617751934002</v>
      </c>
      <c r="E357" s="42">
        <f t="shared" si="67"/>
        <v>71.510000000000005</v>
      </c>
      <c r="F357" s="42">
        <f t="shared" si="82"/>
        <v>76.156655472619647</v>
      </c>
      <c r="G357" s="42">
        <f t="shared" ref="G357:G362" si="84">+C357+D357+E357+F357</f>
        <v>4950.3484306660202</v>
      </c>
    </row>
    <row r="358" spans="1:7">
      <c r="A358" s="41">
        <v>42472</v>
      </c>
      <c r="B358" s="41">
        <v>42474</v>
      </c>
      <c r="C358" s="42">
        <v>3871.88</v>
      </c>
      <c r="D358" s="44">
        <v>1184.6617751934002</v>
      </c>
      <c r="E358" s="42">
        <f t="shared" si="67"/>
        <v>71.510000000000005</v>
      </c>
      <c r="F358" s="42">
        <f t="shared" si="82"/>
        <v>76.156655472619647</v>
      </c>
      <c r="G358" s="42">
        <f t="shared" si="84"/>
        <v>5204.2084306660199</v>
      </c>
    </row>
    <row r="359" spans="1:7">
      <c r="A359" s="41">
        <v>42475</v>
      </c>
      <c r="B359" s="41">
        <v>42478</v>
      </c>
      <c r="C359" s="42">
        <v>4009.66</v>
      </c>
      <c r="D359" s="44">
        <v>1184.6617751934002</v>
      </c>
      <c r="E359" s="42">
        <f t="shared" si="67"/>
        <v>71.510000000000005</v>
      </c>
      <c r="F359" s="42">
        <f t="shared" si="82"/>
        <v>76.156655472619647</v>
      </c>
      <c r="G359" s="42">
        <f t="shared" si="84"/>
        <v>5341.9884306660197</v>
      </c>
    </row>
    <row r="360" spans="1:7">
      <c r="A360" s="41">
        <v>42479</v>
      </c>
      <c r="B360" s="41">
        <v>42481</v>
      </c>
      <c r="C360" s="42">
        <v>3897.48</v>
      </c>
      <c r="D360" s="44">
        <v>1184.6617751934002</v>
      </c>
      <c r="E360" s="42">
        <f t="shared" si="67"/>
        <v>71.510000000000005</v>
      </c>
      <c r="F360" s="42">
        <f t="shared" si="82"/>
        <v>76.156655472619647</v>
      </c>
      <c r="G360" s="42">
        <f t="shared" si="84"/>
        <v>5229.8084306660203</v>
      </c>
    </row>
    <row r="361" spans="1:7">
      <c r="A361" s="41">
        <v>42482</v>
      </c>
      <c r="B361" s="41">
        <v>42485</v>
      </c>
      <c r="C361" s="42">
        <v>4065.0299999999997</v>
      </c>
      <c r="D361" s="44">
        <v>1184.6617751934002</v>
      </c>
      <c r="E361" s="42">
        <f t="shared" si="67"/>
        <v>71.510000000000005</v>
      </c>
      <c r="F361" s="42">
        <f t="shared" si="82"/>
        <v>76.156655472619647</v>
      </c>
      <c r="G361" s="42">
        <f t="shared" si="84"/>
        <v>5397.3584306660196</v>
      </c>
    </row>
    <row r="362" spans="1:7">
      <c r="A362" s="41">
        <v>42486</v>
      </c>
      <c r="B362" s="41">
        <v>42488</v>
      </c>
      <c r="C362" s="42">
        <v>4013.74</v>
      </c>
      <c r="D362" s="44">
        <v>1184.6617751934002</v>
      </c>
      <c r="E362" s="42">
        <f t="shared" si="67"/>
        <v>71.510000000000005</v>
      </c>
      <c r="F362" s="42">
        <f t="shared" si="82"/>
        <v>76.156655472619647</v>
      </c>
      <c r="G362" s="42">
        <f t="shared" si="84"/>
        <v>5346.0684306660196</v>
      </c>
    </row>
    <row r="363" spans="1:7">
      <c r="A363" s="41">
        <v>42489</v>
      </c>
      <c r="B363" s="41">
        <v>42492</v>
      </c>
      <c r="C363" s="42">
        <v>4231.92</v>
      </c>
      <c r="D363" s="44">
        <v>1184.6617751934002</v>
      </c>
      <c r="E363" s="42">
        <f t="shared" si="67"/>
        <v>71.510000000000005</v>
      </c>
      <c r="F363" s="42">
        <f t="shared" si="82"/>
        <v>76.156655472619647</v>
      </c>
      <c r="G363" s="42">
        <f t="shared" ref="G363:G368" si="85">+C363+D363+E363+F363</f>
        <v>5564.2484306660199</v>
      </c>
    </row>
    <row r="364" spans="1:7">
      <c r="A364" s="41">
        <v>42493</v>
      </c>
      <c r="B364" s="41">
        <v>42495</v>
      </c>
      <c r="C364" s="42">
        <v>4158.7699999999995</v>
      </c>
      <c r="D364" s="44">
        <v>1184.6617751934002</v>
      </c>
      <c r="E364" s="42">
        <f t="shared" si="67"/>
        <v>71.510000000000005</v>
      </c>
      <c r="F364" s="42">
        <f t="shared" si="82"/>
        <v>76.156655472619647</v>
      </c>
      <c r="G364" s="42">
        <f t="shared" si="85"/>
        <v>5491.0984306660193</v>
      </c>
    </row>
    <row r="365" spans="1:7">
      <c r="A365" s="41">
        <v>42496</v>
      </c>
      <c r="B365" s="41">
        <v>42500</v>
      </c>
      <c r="C365" s="42">
        <v>4018.19</v>
      </c>
      <c r="D365" s="44">
        <v>1184.6617751934002</v>
      </c>
      <c r="E365" s="42">
        <f t="shared" si="67"/>
        <v>71.510000000000005</v>
      </c>
      <c r="F365" s="42">
        <f t="shared" si="82"/>
        <v>76.156655472619647</v>
      </c>
      <c r="G365" s="42">
        <f t="shared" si="85"/>
        <v>5350.5184306660203</v>
      </c>
    </row>
    <row r="366" spans="1:7">
      <c r="A366" s="41">
        <v>42501</v>
      </c>
      <c r="B366" s="41">
        <v>42502</v>
      </c>
      <c r="C366" s="42">
        <v>3963.05</v>
      </c>
      <c r="D366" s="44">
        <v>1184.6617751934002</v>
      </c>
      <c r="E366" s="42">
        <f t="shared" si="67"/>
        <v>71.510000000000005</v>
      </c>
      <c r="F366" s="42">
        <f t="shared" si="82"/>
        <v>76.156655472619647</v>
      </c>
      <c r="G366" s="42">
        <f t="shared" si="85"/>
        <v>5295.37843066602</v>
      </c>
    </row>
    <row r="367" spans="1:7">
      <c r="A367" s="41">
        <v>42503</v>
      </c>
      <c r="B367" s="41">
        <v>42506</v>
      </c>
      <c r="C367" s="42">
        <v>4343.3499999999995</v>
      </c>
      <c r="D367" s="44">
        <v>1184.6617751934002</v>
      </c>
      <c r="E367" s="42">
        <f t="shared" si="67"/>
        <v>71.510000000000005</v>
      </c>
      <c r="F367" s="42">
        <f t="shared" si="82"/>
        <v>76.156655472619647</v>
      </c>
      <c r="G367" s="42">
        <f t="shared" si="85"/>
        <v>5675.6784306660193</v>
      </c>
    </row>
    <row r="368" spans="1:7">
      <c r="A368" s="41">
        <v>42507</v>
      </c>
      <c r="B368" s="41">
        <v>42509</v>
      </c>
      <c r="C368" s="42">
        <v>4291.38</v>
      </c>
      <c r="D368" s="44">
        <v>1184.6617751934002</v>
      </c>
      <c r="E368" s="42">
        <f t="shared" si="67"/>
        <v>71.510000000000005</v>
      </c>
      <c r="F368" s="42">
        <f t="shared" si="82"/>
        <v>76.156655472619647</v>
      </c>
      <c r="G368" s="42">
        <f t="shared" si="85"/>
        <v>5623.7084306660199</v>
      </c>
    </row>
    <row r="369" spans="1:7">
      <c r="A369" s="41">
        <v>42510</v>
      </c>
      <c r="B369" s="41">
        <v>42513</v>
      </c>
      <c r="C369" s="42">
        <v>4620.45</v>
      </c>
      <c r="D369" s="44">
        <v>1184.6617751934002</v>
      </c>
      <c r="E369" s="42">
        <f t="shared" si="67"/>
        <v>71.510000000000005</v>
      </c>
      <c r="F369" s="42">
        <f t="shared" si="82"/>
        <v>76.156655472619647</v>
      </c>
      <c r="G369" s="42">
        <f t="shared" ref="G369:G374" si="86">+C369+D369+E369+F369</f>
        <v>5952.7784306660196</v>
      </c>
    </row>
    <row r="370" spans="1:7">
      <c r="A370" s="41">
        <v>42514</v>
      </c>
      <c r="B370" s="41">
        <v>42516</v>
      </c>
      <c r="C370" s="42">
        <v>4684.16</v>
      </c>
      <c r="D370" s="44">
        <v>1184.6617751934002</v>
      </c>
      <c r="E370" s="42">
        <f t="shared" si="67"/>
        <v>71.510000000000005</v>
      </c>
      <c r="F370" s="42">
        <f t="shared" si="82"/>
        <v>76.156655472619647</v>
      </c>
      <c r="G370" s="42">
        <f t="shared" si="86"/>
        <v>6016.4884306660197</v>
      </c>
    </row>
    <row r="371" spans="1:7">
      <c r="A371" s="41">
        <v>42517</v>
      </c>
      <c r="B371" s="41">
        <v>42521</v>
      </c>
      <c r="C371" s="42">
        <v>4772.2700000000004</v>
      </c>
      <c r="D371" s="44">
        <v>1184.6617751934002</v>
      </c>
      <c r="E371" s="42">
        <f t="shared" si="67"/>
        <v>71.510000000000005</v>
      </c>
      <c r="F371" s="42">
        <f t="shared" si="82"/>
        <v>76.156655472619647</v>
      </c>
      <c r="G371" s="42">
        <f t="shared" si="86"/>
        <v>6104.5984306660202</v>
      </c>
    </row>
    <row r="372" spans="1:7">
      <c r="A372" s="41">
        <v>42522</v>
      </c>
      <c r="B372" s="41">
        <v>42523</v>
      </c>
      <c r="C372" s="42">
        <v>4712.51</v>
      </c>
      <c r="D372" s="44">
        <v>1184.6617751934002</v>
      </c>
      <c r="E372" s="42">
        <f t="shared" si="67"/>
        <v>71.510000000000005</v>
      </c>
      <c r="F372" s="42">
        <f t="shared" si="82"/>
        <v>76.156655472619647</v>
      </c>
      <c r="G372" s="42">
        <f t="shared" si="86"/>
        <v>6044.83843066602</v>
      </c>
    </row>
    <row r="373" spans="1:7">
      <c r="A373" s="41">
        <v>42524</v>
      </c>
      <c r="B373" s="41">
        <v>42528</v>
      </c>
      <c r="C373" s="42">
        <v>4772.3099999999995</v>
      </c>
      <c r="D373" s="44">
        <v>1184.6617751934002</v>
      </c>
      <c r="E373" s="42">
        <f t="shared" si="67"/>
        <v>71.510000000000005</v>
      </c>
      <c r="F373" s="42">
        <f t="shared" si="82"/>
        <v>76.156655472619647</v>
      </c>
      <c r="G373" s="42">
        <f t="shared" si="86"/>
        <v>6104.6384306660193</v>
      </c>
    </row>
    <row r="374" spans="1:7">
      <c r="A374" s="41">
        <v>42529</v>
      </c>
      <c r="B374" s="41">
        <v>42530</v>
      </c>
      <c r="C374" s="42">
        <v>4686.29</v>
      </c>
      <c r="D374" s="44">
        <v>1184.6617751934002</v>
      </c>
      <c r="E374" s="42">
        <f t="shared" si="67"/>
        <v>71.510000000000005</v>
      </c>
      <c r="F374" s="42">
        <f t="shared" si="82"/>
        <v>76.156655472619647</v>
      </c>
      <c r="G374" s="42">
        <f t="shared" si="86"/>
        <v>6018.6184306660198</v>
      </c>
    </row>
    <row r="375" spans="1:7">
      <c r="A375" s="41">
        <v>42531</v>
      </c>
      <c r="B375" s="41">
        <v>42534</v>
      </c>
      <c r="C375" s="42">
        <v>4806.29</v>
      </c>
      <c r="D375" s="44">
        <v>1184.6617751934002</v>
      </c>
      <c r="E375" s="42">
        <f t="shared" si="67"/>
        <v>71.510000000000005</v>
      </c>
      <c r="F375" s="42">
        <f t="shared" si="82"/>
        <v>76.156655472619647</v>
      </c>
      <c r="G375" s="42">
        <f t="shared" ref="G375:G380" si="87">+C375+D375+E375+F375</f>
        <v>6138.6184306660198</v>
      </c>
    </row>
    <row r="376" spans="1:7">
      <c r="A376" s="41">
        <v>42535</v>
      </c>
      <c r="B376" s="41">
        <v>42537</v>
      </c>
      <c r="C376" s="42">
        <v>4625.9799999999996</v>
      </c>
      <c r="D376" s="44">
        <v>1184.6617751934002</v>
      </c>
      <c r="E376" s="42">
        <f t="shared" si="67"/>
        <v>71.510000000000005</v>
      </c>
      <c r="F376" s="42">
        <f t="shared" si="82"/>
        <v>76.156655472619647</v>
      </c>
      <c r="G376" s="42">
        <f t="shared" si="87"/>
        <v>5958.3084306660194</v>
      </c>
    </row>
    <row r="377" spans="1:7">
      <c r="A377" s="41">
        <v>42538</v>
      </c>
      <c r="B377" s="41">
        <v>42541</v>
      </c>
      <c r="C377" s="42">
        <v>4597.0600000000004</v>
      </c>
      <c r="D377" s="44">
        <v>1184.6617751934002</v>
      </c>
      <c r="E377" s="42">
        <f t="shared" si="67"/>
        <v>71.510000000000005</v>
      </c>
      <c r="F377" s="42">
        <f t="shared" si="82"/>
        <v>76.156655472619647</v>
      </c>
      <c r="G377" s="42">
        <f t="shared" si="87"/>
        <v>5929.3884306660202</v>
      </c>
    </row>
    <row r="378" spans="1:7">
      <c r="A378" s="41">
        <f t="shared" ref="A378:A383" si="88">+B377+1</f>
        <v>42542</v>
      </c>
      <c r="B378" s="41">
        <v>42544</v>
      </c>
      <c r="C378" s="42">
        <v>4628.0600000000004</v>
      </c>
      <c r="D378" s="44">
        <v>1184.6617751934002</v>
      </c>
      <c r="E378" s="42">
        <f t="shared" si="67"/>
        <v>71.510000000000005</v>
      </c>
      <c r="F378" s="42">
        <f t="shared" si="82"/>
        <v>76.156655472619647</v>
      </c>
      <c r="G378" s="42">
        <f t="shared" si="87"/>
        <v>5960.3884306660202</v>
      </c>
    </row>
    <row r="379" spans="1:7">
      <c r="A379" s="41">
        <f t="shared" si="88"/>
        <v>42545</v>
      </c>
      <c r="B379" s="41">
        <v>42548</v>
      </c>
      <c r="C379" s="42">
        <v>4595.2699999999995</v>
      </c>
      <c r="D379" s="44">
        <v>1184.6617751934002</v>
      </c>
      <c r="E379" s="42">
        <f t="shared" si="67"/>
        <v>71.510000000000005</v>
      </c>
      <c r="F379" s="42">
        <f t="shared" si="82"/>
        <v>76.156655472619647</v>
      </c>
      <c r="G379" s="42">
        <f t="shared" si="87"/>
        <v>5927.5984306660193</v>
      </c>
    </row>
    <row r="380" spans="1:7">
      <c r="A380" s="41">
        <f t="shared" si="88"/>
        <v>42549</v>
      </c>
      <c r="B380" s="41">
        <v>42551</v>
      </c>
      <c r="C380" s="42">
        <v>4366.5999999999995</v>
      </c>
      <c r="D380" s="44">
        <v>1184.6617751934002</v>
      </c>
      <c r="E380" s="42">
        <f t="shared" si="67"/>
        <v>71.510000000000005</v>
      </c>
      <c r="F380" s="42">
        <f t="shared" si="82"/>
        <v>76.156655472619647</v>
      </c>
      <c r="G380" s="42">
        <f t="shared" si="87"/>
        <v>5698.9284306660193</v>
      </c>
    </row>
    <row r="381" spans="1:7">
      <c r="A381" s="41">
        <f t="shared" si="88"/>
        <v>42552</v>
      </c>
      <c r="B381" s="41">
        <v>42556</v>
      </c>
      <c r="C381" s="42">
        <v>4736.9399999999996</v>
      </c>
      <c r="D381" s="44">
        <v>1184.6617751934002</v>
      </c>
      <c r="E381" s="42">
        <f t="shared" si="67"/>
        <v>71.510000000000005</v>
      </c>
      <c r="F381" s="42">
        <f t="shared" si="82"/>
        <v>76.156655472619647</v>
      </c>
      <c r="G381" s="42">
        <f t="shared" ref="G381:G386" si="89">+C381+D381+E381+F381</f>
        <v>6069.2684306660194</v>
      </c>
    </row>
    <row r="382" spans="1:7">
      <c r="A382" s="41">
        <f t="shared" si="88"/>
        <v>42557</v>
      </c>
      <c r="B382" s="41">
        <v>42558</v>
      </c>
      <c r="C382" s="42">
        <v>4543.6499999999996</v>
      </c>
      <c r="D382" s="44">
        <v>1184.6617751934002</v>
      </c>
      <c r="E382" s="42">
        <f t="shared" si="67"/>
        <v>71.510000000000005</v>
      </c>
      <c r="F382" s="42">
        <f t="shared" si="82"/>
        <v>76.156655472619647</v>
      </c>
      <c r="G382" s="42">
        <f t="shared" si="89"/>
        <v>5875.9784306660194</v>
      </c>
    </row>
    <row r="383" spans="1:7">
      <c r="A383" s="41">
        <f t="shared" si="88"/>
        <v>42559</v>
      </c>
      <c r="B383" s="41">
        <v>42562</v>
      </c>
      <c r="C383" s="42">
        <v>4492.3099999999995</v>
      </c>
      <c r="D383" s="44">
        <v>1184.6617751934002</v>
      </c>
      <c r="E383" s="42">
        <f t="shared" si="67"/>
        <v>71.510000000000005</v>
      </c>
      <c r="F383" s="42">
        <f t="shared" si="82"/>
        <v>76.156655472619647</v>
      </c>
      <c r="G383" s="42">
        <f t="shared" si="89"/>
        <v>5824.6384306660193</v>
      </c>
    </row>
    <row r="384" spans="1:7">
      <c r="A384" s="41">
        <f t="shared" ref="A384:A390" si="90">+B383+1</f>
        <v>42563</v>
      </c>
      <c r="B384" s="41">
        <v>42565</v>
      </c>
      <c r="C384" s="42">
        <v>4338.33</v>
      </c>
      <c r="D384" s="44">
        <v>1184.6617751934002</v>
      </c>
      <c r="E384" s="42">
        <f t="shared" si="67"/>
        <v>71.510000000000005</v>
      </c>
      <c r="F384" s="42">
        <f t="shared" si="82"/>
        <v>76.156655472619647</v>
      </c>
      <c r="G384" s="42">
        <f t="shared" si="89"/>
        <v>5670.6584306660197</v>
      </c>
    </row>
    <row r="385" spans="1:7">
      <c r="A385" s="41">
        <f t="shared" si="90"/>
        <v>42566</v>
      </c>
      <c r="B385" s="41">
        <v>42569</v>
      </c>
      <c r="C385" s="42">
        <v>4112.05</v>
      </c>
      <c r="D385" s="44">
        <v>1184.6617751934002</v>
      </c>
      <c r="E385" s="42">
        <f t="shared" si="67"/>
        <v>71.510000000000005</v>
      </c>
      <c r="F385" s="42">
        <f t="shared" si="82"/>
        <v>76.156655472619647</v>
      </c>
      <c r="G385" s="42">
        <f t="shared" si="89"/>
        <v>5444.37843066602</v>
      </c>
    </row>
    <row r="386" spans="1:7">
      <c r="A386" s="41">
        <f t="shared" si="90"/>
        <v>42570</v>
      </c>
      <c r="B386" s="41">
        <v>42572</v>
      </c>
      <c r="C386" s="42">
        <v>4163.7</v>
      </c>
      <c r="D386" s="44">
        <v>1184.6617751934002</v>
      </c>
      <c r="E386" s="42">
        <f t="shared" si="67"/>
        <v>71.510000000000005</v>
      </c>
      <c r="F386" s="42">
        <f t="shared" si="82"/>
        <v>76.156655472619647</v>
      </c>
      <c r="G386" s="42">
        <f t="shared" si="89"/>
        <v>5496.0284306660196</v>
      </c>
    </row>
    <row r="387" spans="1:7">
      <c r="A387" s="41">
        <f t="shared" si="90"/>
        <v>42573</v>
      </c>
      <c r="B387" s="41">
        <v>42576</v>
      </c>
      <c r="C387" s="42">
        <v>4195.38</v>
      </c>
      <c r="D387" s="44">
        <v>1184.6617751934002</v>
      </c>
      <c r="E387" s="42">
        <f t="shared" si="67"/>
        <v>71.510000000000005</v>
      </c>
      <c r="F387" s="42">
        <f t="shared" si="82"/>
        <v>76.156655472619647</v>
      </c>
      <c r="G387" s="42">
        <f t="shared" ref="G387:G392" si="91">+C387+D387+E387+F387</f>
        <v>5527.7084306660199</v>
      </c>
    </row>
    <row r="388" spans="1:7">
      <c r="A388" s="41">
        <f t="shared" si="90"/>
        <v>42577</v>
      </c>
      <c r="B388" s="41">
        <v>42579</v>
      </c>
      <c r="C388" s="42">
        <v>4069.29</v>
      </c>
      <c r="D388" s="44">
        <v>1184.6617751934002</v>
      </c>
      <c r="E388" s="42">
        <f t="shared" si="67"/>
        <v>71.510000000000005</v>
      </c>
      <c r="F388" s="42">
        <f t="shared" si="82"/>
        <v>76.156655472619647</v>
      </c>
      <c r="G388" s="42">
        <f t="shared" si="91"/>
        <v>5401.6184306660198</v>
      </c>
    </row>
    <row r="389" spans="1:7">
      <c r="A389" s="41">
        <f t="shared" si="90"/>
        <v>42580</v>
      </c>
      <c r="B389" s="41">
        <v>42583</v>
      </c>
      <c r="C389" s="42">
        <v>4117.28</v>
      </c>
      <c r="D389" s="44">
        <v>1184.6617751934002</v>
      </c>
      <c r="E389" s="42">
        <f t="shared" si="67"/>
        <v>71.510000000000005</v>
      </c>
      <c r="F389" s="42">
        <f t="shared" si="82"/>
        <v>76.156655472619647</v>
      </c>
      <c r="G389" s="42">
        <f t="shared" si="91"/>
        <v>5449.6084306660196</v>
      </c>
    </row>
    <row r="390" spans="1:7">
      <c r="A390" s="41">
        <f t="shared" si="90"/>
        <v>42584</v>
      </c>
      <c r="B390" s="41">
        <v>42586</v>
      </c>
      <c r="C390" s="42">
        <v>4151.62</v>
      </c>
      <c r="D390" s="44">
        <v>1184.6617751934002</v>
      </c>
      <c r="E390" s="42">
        <f t="shared" si="67"/>
        <v>71.510000000000005</v>
      </c>
      <c r="F390" s="42">
        <f t="shared" si="82"/>
        <v>76.156655472619647</v>
      </c>
      <c r="G390" s="42">
        <f t="shared" si="91"/>
        <v>5483.9484306660197</v>
      </c>
    </row>
    <row r="391" spans="1:7">
      <c r="A391" s="41">
        <f t="shared" ref="A391:A397" si="92">+B390+1</f>
        <v>42587</v>
      </c>
      <c r="B391" s="41">
        <v>42590</v>
      </c>
      <c r="C391" s="42">
        <v>3930.81</v>
      </c>
      <c r="D391" s="44">
        <v>1184.6617751934002</v>
      </c>
      <c r="E391" s="42">
        <f t="shared" si="67"/>
        <v>71.510000000000005</v>
      </c>
      <c r="F391" s="42">
        <f t="shared" si="82"/>
        <v>76.156655472619647</v>
      </c>
      <c r="G391" s="42">
        <f t="shared" si="91"/>
        <v>5263.1384306660202</v>
      </c>
    </row>
    <row r="392" spans="1:7">
      <c r="A392" s="41">
        <f t="shared" si="92"/>
        <v>42591</v>
      </c>
      <c r="B392" s="41">
        <v>42593</v>
      </c>
      <c r="C392" s="42">
        <v>4000.0699999999997</v>
      </c>
      <c r="D392" s="44">
        <v>1184.6617751934002</v>
      </c>
      <c r="E392" s="42">
        <f t="shared" si="67"/>
        <v>71.510000000000005</v>
      </c>
      <c r="F392" s="42">
        <f t="shared" si="82"/>
        <v>76.156655472619647</v>
      </c>
      <c r="G392" s="42">
        <f t="shared" si="91"/>
        <v>5332.3984306660195</v>
      </c>
    </row>
    <row r="393" spans="1:7">
      <c r="A393" s="41">
        <f t="shared" si="92"/>
        <v>42594</v>
      </c>
      <c r="B393" s="41">
        <v>42598</v>
      </c>
      <c r="C393" s="42">
        <v>3880.7799999999997</v>
      </c>
      <c r="D393" s="44">
        <v>1184.6617751934002</v>
      </c>
      <c r="E393" s="42">
        <f t="shared" si="67"/>
        <v>71.510000000000005</v>
      </c>
      <c r="F393" s="42">
        <f t="shared" si="82"/>
        <v>76.156655472619647</v>
      </c>
      <c r="G393" s="42">
        <f t="shared" ref="G393:G398" si="93">+C393+D393+E393+F393</f>
        <v>5213.1084306660196</v>
      </c>
    </row>
    <row r="394" spans="1:7">
      <c r="A394" s="41">
        <f t="shared" si="92"/>
        <v>42599</v>
      </c>
      <c r="B394" s="41">
        <v>42600</v>
      </c>
      <c r="C394" s="42">
        <v>4188.41</v>
      </c>
      <c r="D394" s="44">
        <v>1184.6617751934002</v>
      </c>
      <c r="E394" s="42">
        <f t="shared" si="67"/>
        <v>71.510000000000005</v>
      </c>
      <c r="F394" s="42">
        <f t="shared" si="82"/>
        <v>76.156655472619647</v>
      </c>
      <c r="G394" s="42">
        <f t="shared" si="93"/>
        <v>5520.7384306660197</v>
      </c>
    </row>
    <row r="395" spans="1:7">
      <c r="A395" s="41">
        <f t="shared" si="92"/>
        <v>42601</v>
      </c>
      <c r="B395" s="41">
        <v>42604</v>
      </c>
      <c r="C395" s="42">
        <v>4357.3999999999996</v>
      </c>
      <c r="D395" s="44">
        <v>1184.6617751934002</v>
      </c>
      <c r="E395" s="42">
        <f t="shared" si="67"/>
        <v>71.510000000000005</v>
      </c>
      <c r="F395" s="42">
        <f t="shared" si="82"/>
        <v>76.156655472619647</v>
      </c>
      <c r="G395" s="42">
        <f t="shared" si="93"/>
        <v>5689.7284306660194</v>
      </c>
    </row>
    <row r="396" spans="1:7">
      <c r="A396" s="41">
        <f t="shared" si="92"/>
        <v>42605</v>
      </c>
      <c r="B396" s="41">
        <v>42607</v>
      </c>
      <c r="C396" s="42">
        <v>4419.5999999999995</v>
      </c>
      <c r="D396" s="44">
        <v>1184.6617751934002</v>
      </c>
      <c r="E396" s="42">
        <f t="shared" si="67"/>
        <v>71.510000000000005</v>
      </c>
      <c r="F396" s="42">
        <f t="shared" si="82"/>
        <v>76.156655472619647</v>
      </c>
      <c r="G396" s="42">
        <f t="shared" si="93"/>
        <v>5751.9284306660193</v>
      </c>
    </row>
    <row r="397" spans="1:7">
      <c r="A397" s="41">
        <f t="shared" si="92"/>
        <v>42608</v>
      </c>
      <c r="B397" s="41">
        <v>42611</v>
      </c>
      <c r="C397" s="42">
        <v>4435.99</v>
      </c>
      <c r="D397" s="44">
        <v>1184.6617751934002</v>
      </c>
      <c r="E397" s="42">
        <f t="shared" si="67"/>
        <v>71.510000000000005</v>
      </c>
      <c r="F397" s="42">
        <f t="shared" si="82"/>
        <v>76.156655472619647</v>
      </c>
      <c r="G397" s="42">
        <f t="shared" si="93"/>
        <v>5768.3184306660196</v>
      </c>
    </row>
    <row r="398" spans="1:7">
      <c r="A398" s="41">
        <f t="shared" ref="A398:A404" si="94">+B397+1</f>
        <v>42612</v>
      </c>
      <c r="B398" s="41">
        <v>42614</v>
      </c>
      <c r="C398" s="42">
        <v>4420.7299999999996</v>
      </c>
      <c r="D398" s="44">
        <v>1184.6617751934002</v>
      </c>
      <c r="E398" s="42">
        <f t="shared" si="67"/>
        <v>71.510000000000005</v>
      </c>
      <c r="F398" s="42">
        <f t="shared" si="82"/>
        <v>76.156655472619647</v>
      </c>
      <c r="G398" s="42">
        <f t="shared" si="93"/>
        <v>5753.0584306660194</v>
      </c>
    </row>
    <row r="399" spans="1:7">
      <c r="A399" s="41">
        <f t="shared" si="94"/>
        <v>42615</v>
      </c>
      <c r="B399" s="41">
        <v>42618</v>
      </c>
      <c r="C399" s="42">
        <v>4188.0199999999995</v>
      </c>
      <c r="D399" s="44">
        <v>1184.6617751934002</v>
      </c>
      <c r="E399" s="42">
        <f t="shared" si="67"/>
        <v>71.510000000000005</v>
      </c>
      <c r="F399" s="42">
        <f t="shared" si="82"/>
        <v>76.156655472619647</v>
      </c>
      <c r="G399" s="42">
        <f t="shared" ref="G399:G404" si="95">+C399+D399+E399+F399</f>
        <v>5520.3484306660193</v>
      </c>
    </row>
    <row r="400" spans="1:7">
      <c r="A400" s="41">
        <f t="shared" si="94"/>
        <v>42619</v>
      </c>
      <c r="B400" s="41">
        <v>42621</v>
      </c>
      <c r="C400" s="42">
        <v>4299.58</v>
      </c>
      <c r="D400" s="44">
        <v>1184.6617751934002</v>
      </c>
      <c r="E400" s="42">
        <f t="shared" si="67"/>
        <v>71.510000000000005</v>
      </c>
      <c r="F400" s="42">
        <f t="shared" si="82"/>
        <v>76.156655472619647</v>
      </c>
      <c r="G400" s="42">
        <f t="shared" si="95"/>
        <v>5631.9084306660197</v>
      </c>
    </row>
    <row r="401" spans="1:7">
      <c r="A401" s="41">
        <f t="shared" si="94"/>
        <v>42622</v>
      </c>
      <c r="B401" s="41">
        <v>42625</v>
      </c>
      <c r="C401" s="42">
        <v>4186.2199999999993</v>
      </c>
      <c r="D401" s="44">
        <v>1184.6617751934002</v>
      </c>
      <c r="E401" s="42">
        <f t="shared" si="67"/>
        <v>71.510000000000005</v>
      </c>
      <c r="F401" s="42">
        <f t="shared" si="82"/>
        <v>76.156655472619647</v>
      </c>
      <c r="G401" s="42">
        <f t="shared" si="95"/>
        <v>5518.5484306660192</v>
      </c>
    </row>
    <row r="402" spans="1:7">
      <c r="A402" s="41">
        <f t="shared" si="94"/>
        <v>42626</v>
      </c>
      <c r="B402" s="41">
        <v>42628</v>
      </c>
      <c r="C402" s="42">
        <v>4132.79</v>
      </c>
      <c r="D402" s="44">
        <v>1184.6617751934002</v>
      </c>
      <c r="E402" s="42">
        <f t="shared" si="67"/>
        <v>71.510000000000005</v>
      </c>
      <c r="F402" s="42">
        <f t="shared" si="82"/>
        <v>76.156655472619647</v>
      </c>
      <c r="G402" s="42">
        <f t="shared" si="95"/>
        <v>5465.1184306660198</v>
      </c>
    </row>
    <row r="403" spans="1:7">
      <c r="A403" s="41">
        <f t="shared" si="94"/>
        <v>42629</v>
      </c>
      <c r="B403" s="41">
        <v>42632</v>
      </c>
      <c r="C403" s="42">
        <v>4175.4299999999994</v>
      </c>
      <c r="D403" s="44">
        <v>1184.6617751934002</v>
      </c>
      <c r="E403" s="42">
        <f t="shared" si="67"/>
        <v>71.510000000000005</v>
      </c>
      <c r="F403" s="42">
        <f t="shared" si="82"/>
        <v>76.156655472619647</v>
      </c>
      <c r="G403" s="42">
        <f t="shared" si="95"/>
        <v>5507.7584306660192</v>
      </c>
    </row>
    <row r="404" spans="1:7">
      <c r="A404" s="41">
        <f t="shared" si="94"/>
        <v>42633</v>
      </c>
      <c r="B404" s="41">
        <v>42635</v>
      </c>
      <c r="C404" s="42">
        <v>4141.07</v>
      </c>
      <c r="D404" s="44">
        <v>1184.6617751934002</v>
      </c>
      <c r="E404" s="42">
        <f t="shared" si="67"/>
        <v>71.510000000000005</v>
      </c>
      <c r="F404" s="42">
        <f t="shared" si="82"/>
        <v>76.156655472619647</v>
      </c>
      <c r="G404" s="42">
        <f t="shared" si="95"/>
        <v>5473.3984306660195</v>
      </c>
    </row>
    <row r="405" spans="1:7">
      <c r="A405" s="41">
        <f t="shared" ref="A405:A411" si="96">+B404+1</f>
        <v>42636</v>
      </c>
      <c r="B405" s="41">
        <v>42639</v>
      </c>
      <c r="C405" s="42">
        <v>4212.22</v>
      </c>
      <c r="D405" s="44">
        <v>1184.6617751934002</v>
      </c>
      <c r="E405" s="42">
        <f t="shared" si="67"/>
        <v>71.510000000000005</v>
      </c>
      <c r="F405" s="42">
        <f t="shared" si="82"/>
        <v>76.156655472619647</v>
      </c>
      <c r="G405" s="42">
        <f t="shared" ref="G405:G410" si="97">+C405+D405+E405+F405</f>
        <v>5544.5484306660201</v>
      </c>
    </row>
    <row r="406" spans="1:7">
      <c r="A406" s="41">
        <f t="shared" si="96"/>
        <v>42640</v>
      </c>
      <c r="B406" s="41">
        <v>42642</v>
      </c>
      <c r="C406" s="42">
        <v>4121.42</v>
      </c>
      <c r="D406" s="44">
        <v>1184.6617751934002</v>
      </c>
      <c r="E406" s="42">
        <f t="shared" si="67"/>
        <v>71.510000000000005</v>
      </c>
      <c r="F406" s="42">
        <f t="shared" si="82"/>
        <v>76.156655472619647</v>
      </c>
      <c r="G406" s="42">
        <f t="shared" si="97"/>
        <v>5453.7484306660199</v>
      </c>
    </row>
    <row r="407" spans="1:7">
      <c r="A407" s="41">
        <f t="shared" si="96"/>
        <v>42643</v>
      </c>
      <c r="B407" s="41">
        <v>42646</v>
      </c>
      <c r="C407" s="42">
        <v>4522.7299999999996</v>
      </c>
      <c r="D407" s="44">
        <v>1184.6617751934002</v>
      </c>
      <c r="E407" s="42">
        <f t="shared" si="67"/>
        <v>71.510000000000005</v>
      </c>
      <c r="F407" s="42">
        <f t="shared" si="82"/>
        <v>76.156655472619647</v>
      </c>
      <c r="G407" s="42">
        <f t="shared" si="97"/>
        <v>5855.0584306660194</v>
      </c>
    </row>
    <row r="408" spans="1:7">
      <c r="A408" s="41">
        <f t="shared" si="96"/>
        <v>42647</v>
      </c>
      <c r="B408" s="41">
        <v>42649</v>
      </c>
      <c r="C408" s="42">
        <v>4530.42</v>
      </c>
      <c r="D408" s="44">
        <v>1184.6617751934002</v>
      </c>
      <c r="E408" s="42">
        <f t="shared" si="67"/>
        <v>71.510000000000005</v>
      </c>
      <c r="F408" s="42">
        <f t="shared" si="82"/>
        <v>76.156655472619647</v>
      </c>
      <c r="G408" s="42">
        <f t="shared" si="97"/>
        <v>5862.7484306660199</v>
      </c>
    </row>
    <row r="409" spans="1:7">
      <c r="A409" s="41">
        <f t="shared" si="96"/>
        <v>42650</v>
      </c>
      <c r="B409" s="41">
        <v>42653</v>
      </c>
      <c r="C409" s="42">
        <v>4774.04</v>
      </c>
      <c r="D409" s="44">
        <v>1184.6617751934002</v>
      </c>
      <c r="E409" s="42">
        <f t="shared" si="67"/>
        <v>71.510000000000005</v>
      </c>
      <c r="F409" s="42">
        <f t="shared" si="82"/>
        <v>76.156655472619647</v>
      </c>
      <c r="G409" s="42">
        <f t="shared" si="97"/>
        <v>6106.3684306660198</v>
      </c>
    </row>
    <row r="410" spans="1:7">
      <c r="A410" s="41">
        <f t="shared" si="96"/>
        <v>42654</v>
      </c>
      <c r="B410" s="41">
        <v>42656</v>
      </c>
      <c r="C410" s="42">
        <v>4719.4399999999996</v>
      </c>
      <c r="D410" s="44">
        <v>1184.6617751934002</v>
      </c>
      <c r="E410" s="42">
        <f t="shared" si="67"/>
        <v>71.510000000000005</v>
      </c>
      <c r="F410" s="42">
        <f t="shared" si="82"/>
        <v>76.156655472619647</v>
      </c>
      <c r="G410" s="42">
        <f t="shared" si="97"/>
        <v>6051.7684306660194</v>
      </c>
    </row>
    <row r="411" spans="1:7">
      <c r="A411" s="41">
        <f t="shared" si="96"/>
        <v>42657</v>
      </c>
      <c r="B411" s="41">
        <v>42661</v>
      </c>
      <c r="C411" s="42">
        <v>4662.8999999999996</v>
      </c>
      <c r="D411" s="44">
        <v>1184.6617751934002</v>
      </c>
      <c r="E411" s="42">
        <f t="shared" si="67"/>
        <v>71.510000000000005</v>
      </c>
      <c r="F411" s="42">
        <f t="shared" si="82"/>
        <v>76.156655472619647</v>
      </c>
      <c r="G411" s="42">
        <f t="shared" ref="G411:G416" si="98">+C411+D411+E411+F411</f>
        <v>5995.2284306660194</v>
      </c>
    </row>
    <row r="412" spans="1:7">
      <c r="A412" s="41">
        <f t="shared" ref="A412:A418" si="99">+B411+1</f>
        <v>42662</v>
      </c>
      <c r="B412" s="41">
        <v>42663</v>
      </c>
      <c r="C412" s="42">
        <v>4635.8999999999996</v>
      </c>
      <c r="D412" s="44">
        <v>1184.6617751934002</v>
      </c>
      <c r="E412" s="42">
        <f t="shared" si="67"/>
        <v>71.510000000000005</v>
      </c>
      <c r="F412" s="42">
        <f t="shared" si="82"/>
        <v>76.156655472619647</v>
      </c>
      <c r="G412" s="42">
        <f t="shared" si="98"/>
        <v>5968.2284306660194</v>
      </c>
    </row>
    <row r="413" spans="1:7">
      <c r="A413" s="41">
        <f t="shared" si="99"/>
        <v>42664</v>
      </c>
      <c r="B413" s="41">
        <v>42667</v>
      </c>
      <c r="C413" s="42">
        <v>4685.53</v>
      </c>
      <c r="D413" s="44">
        <v>1184.6617751934002</v>
      </c>
      <c r="E413" s="42">
        <f t="shared" si="67"/>
        <v>71.510000000000005</v>
      </c>
      <c r="F413" s="42">
        <f t="shared" si="82"/>
        <v>76.156655472619647</v>
      </c>
      <c r="G413" s="42">
        <f t="shared" si="98"/>
        <v>6017.8584306660196</v>
      </c>
    </row>
    <row r="414" spans="1:7">
      <c r="A414" s="41">
        <f t="shared" si="99"/>
        <v>42668</v>
      </c>
      <c r="B414" s="41">
        <v>42670</v>
      </c>
      <c r="C414" s="42">
        <v>4697.96</v>
      </c>
      <c r="D414" s="44">
        <v>1184.6617751934002</v>
      </c>
      <c r="E414" s="42">
        <f t="shared" si="67"/>
        <v>71.510000000000005</v>
      </c>
      <c r="F414" s="42">
        <f t="shared" si="82"/>
        <v>76.156655472619647</v>
      </c>
      <c r="G414" s="42">
        <f t="shared" si="98"/>
        <v>6030.2884306660198</v>
      </c>
    </row>
    <row r="415" spans="1:7">
      <c r="A415" s="41">
        <f t="shared" si="99"/>
        <v>42671</v>
      </c>
      <c r="B415" s="41">
        <v>42674</v>
      </c>
      <c r="C415" s="42">
        <v>4659.72</v>
      </c>
      <c r="D415" s="44">
        <v>1184.6617751934002</v>
      </c>
      <c r="E415" s="42">
        <f t="shared" si="67"/>
        <v>71.510000000000005</v>
      </c>
      <c r="F415" s="42">
        <f t="shared" si="82"/>
        <v>76.156655472619647</v>
      </c>
      <c r="G415" s="42">
        <f t="shared" si="98"/>
        <v>5992.0484306660201</v>
      </c>
    </row>
    <row r="416" spans="1:7">
      <c r="A416" s="41">
        <f t="shared" si="99"/>
        <v>42675</v>
      </c>
      <c r="B416" s="41">
        <v>42677</v>
      </c>
      <c r="C416" s="42">
        <v>4667.8</v>
      </c>
      <c r="D416" s="44">
        <v>1184.6617751934002</v>
      </c>
      <c r="E416" s="42">
        <f t="shared" si="67"/>
        <v>71.510000000000005</v>
      </c>
      <c r="F416" s="42">
        <f t="shared" si="82"/>
        <v>76.156655472619647</v>
      </c>
      <c r="G416" s="42">
        <f t="shared" si="98"/>
        <v>6000.12843066602</v>
      </c>
    </row>
    <row r="417" spans="1:7">
      <c r="A417" s="41">
        <f t="shared" si="99"/>
        <v>42678</v>
      </c>
      <c r="B417" s="41">
        <v>42682</v>
      </c>
      <c r="C417" s="42">
        <v>4478.6499999999996</v>
      </c>
      <c r="D417" s="44">
        <v>1184.6617751934002</v>
      </c>
      <c r="E417" s="42">
        <f t="shared" si="67"/>
        <v>71.510000000000005</v>
      </c>
      <c r="F417" s="42">
        <f t="shared" si="82"/>
        <v>76.156655472619647</v>
      </c>
      <c r="G417" s="42">
        <f t="shared" ref="G417:G422" si="100">+C417+D417+E417+F417</f>
        <v>5810.9784306660194</v>
      </c>
    </row>
    <row r="418" spans="1:7">
      <c r="A418" s="41">
        <f t="shared" si="99"/>
        <v>42683</v>
      </c>
      <c r="B418" s="41">
        <v>42684</v>
      </c>
      <c r="C418" s="42">
        <v>4417.96</v>
      </c>
      <c r="D418" s="44">
        <v>1184.6617751934002</v>
      </c>
      <c r="E418" s="42">
        <f t="shared" si="67"/>
        <v>71.510000000000005</v>
      </c>
      <c r="F418" s="42">
        <f t="shared" si="82"/>
        <v>76.156655472619647</v>
      </c>
      <c r="G418" s="42">
        <f t="shared" si="100"/>
        <v>5750.2884306660198</v>
      </c>
    </row>
    <row r="419" spans="1:7">
      <c r="A419" s="41">
        <f t="shared" ref="A419:A425" si="101">+B418+1</f>
        <v>42685</v>
      </c>
      <c r="B419" s="41">
        <v>42689</v>
      </c>
      <c r="C419" s="42">
        <v>4310.79</v>
      </c>
      <c r="D419" s="44">
        <v>1184.6617751934002</v>
      </c>
      <c r="E419" s="42">
        <f t="shared" si="67"/>
        <v>71.510000000000005</v>
      </c>
      <c r="F419" s="42">
        <f t="shared" si="82"/>
        <v>76.156655472619647</v>
      </c>
      <c r="G419" s="42">
        <f t="shared" si="100"/>
        <v>5643.1184306660198</v>
      </c>
    </row>
    <row r="420" spans="1:7">
      <c r="A420" s="41">
        <f t="shared" si="101"/>
        <v>42690</v>
      </c>
      <c r="B420" s="41">
        <v>42691</v>
      </c>
      <c r="C420" s="42">
        <v>4372.71</v>
      </c>
      <c r="D420" s="44">
        <v>1184.6617751934002</v>
      </c>
      <c r="E420" s="42">
        <f t="shared" si="67"/>
        <v>71.510000000000005</v>
      </c>
      <c r="F420" s="42">
        <f t="shared" si="82"/>
        <v>76.156655472619647</v>
      </c>
      <c r="G420" s="42">
        <f t="shared" si="100"/>
        <v>5705.0384306660198</v>
      </c>
    </row>
    <row r="421" spans="1:7">
      <c r="A421" s="41">
        <f t="shared" si="101"/>
        <v>42692</v>
      </c>
      <c r="B421" s="41">
        <v>42695</v>
      </c>
      <c r="C421" s="42">
        <v>4547.55</v>
      </c>
      <c r="D421" s="44">
        <v>1184.6617751934002</v>
      </c>
      <c r="E421" s="42">
        <f t="shared" si="67"/>
        <v>71.510000000000005</v>
      </c>
      <c r="F421" s="42">
        <f t="shared" si="82"/>
        <v>76.156655472619647</v>
      </c>
      <c r="G421" s="42">
        <f t="shared" si="100"/>
        <v>5879.87843066602</v>
      </c>
    </row>
    <row r="422" spans="1:7">
      <c r="A422" s="41">
        <f t="shared" si="101"/>
        <v>42696</v>
      </c>
      <c r="B422" s="41">
        <v>42698</v>
      </c>
      <c r="C422" s="42">
        <v>4569.76</v>
      </c>
      <c r="D422" s="44">
        <v>1184.6617751934002</v>
      </c>
      <c r="E422" s="42">
        <f t="shared" si="67"/>
        <v>71.510000000000005</v>
      </c>
      <c r="F422" s="42">
        <f t="shared" si="82"/>
        <v>76.156655472619647</v>
      </c>
      <c r="G422" s="42">
        <f t="shared" si="100"/>
        <v>5902.08843066602</v>
      </c>
    </row>
    <row r="423" spans="1:7">
      <c r="A423" s="41">
        <f t="shared" si="101"/>
        <v>42699</v>
      </c>
      <c r="B423" s="41">
        <v>42702</v>
      </c>
      <c r="C423" s="42">
        <v>4807.03</v>
      </c>
      <c r="D423" s="44">
        <v>1184.6617751934002</v>
      </c>
      <c r="E423" s="42">
        <f t="shared" si="67"/>
        <v>71.510000000000005</v>
      </c>
      <c r="F423" s="42">
        <f t="shared" si="82"/>
        <v>76.156655472619647</v>
      </c>
      <c r="G423" s="42">
        <f t="shared" ref="G423:G428" si="102">+C423+D423+E423+F423</f>
        <v>6139.3584306660196</v>
      </c>
    </row>
    <row r="424" spans="1:7">
      <c r="A424" s="41">
        <f t="shared" si="101"/>
        <v>42703</v>
      </c>
      <c r="B424" s="41">
        <v>42705</v>
      </c>
      <c r="C424" s="42">
        <v>4807.03</v>
      </c>
      <c r="D424" s="44">
        <v>1184.6617751934002</v>
      </c>
      <c r="E424" s="42">
        <f t="shared" si="67"/>
        <v>71.510000000000005</v>
      </c>
      <c r="F424" s="42">
        <f t="shared" si="82"/>
        <v>76.156655472619647</v>
      </c>
      <c r="G424" s="42">
        <f t="shared" si="102"/>
        <v>6139.3584306660196</v>
      </c>
    </row>
    <row r="425" spans="1:7">
      <c r="A425" s="41">
        <f t="shared" si="101"/>
        <v>42706</v>
      </c>
      <c r="B425" s="41">
        <v>42709</v>
      </c>
      <c r="C425" s="42">
        <v>4952.3599999999997</v>
      </c>
      <c r="D425" s="44">
        <v>1184.6617751934002</v>
      </c>
      <c r="E425" s="42">
        <f t="shared" si="67"/>
        <v>71.510000000000005</v>
      </c>
      <c r="F425" s="42">
        <f t="shared" si="82"/>
        <v>76.156655472619647</v>
      </c>
      <c r="G425" s="42">
        <f t="shared" si="102"/>
        <v>6284.6884306660195</v>
      </c>
    </row>
    <row r="426" spans="1:7">
      <c r="A426" s="41">
        <f t="shared" ref="A426:A432" si="103">+B425+1</f>
        <v>42710</v>
      </c>
      <c r="B426" s="41">
        <v>42713</v>
      </c>
      <c r="C426" s="42">
        <v>4994.97</v>
      </c>
      <c r="D426" s="44">
        <v>1184.6617751934002</v>
      </c>
      <c r="E426" s="42">
        <f t="shared" si="67"/>
        <v>71.510000000000005</v>
      </c>
      <c r="F426" s="42">
        <f t="shared" si="82"/>
        <v>76.156655472619647</v>
      </c>
      <c r="G426" s="42">
        <f t="shared" si="102"/>
        <v>6327.2984306660201</v>
      </c>
    </row>
    <row r="427" spans="1:7">
      <c r="A427" s="41">
        <f t="shared" si="103"/>
        <v>42714</v>
      </c>
      <c r="B427" s="41">
        <v>42716</v>
      </c>
      <c r="C427" s="42">
        <v>4876.2299999999996</v>
      </c>
      <c r="D427" s="44">
        <v>1184.6617751934002</v>
      </c>
      <c r="E427" s="42">
        <f t="shared" si="67"/>
        <v>71.510000000000005</v>
      </c>
      <c r="F427" s="42">
        <f t="shared" si="82"/>
        <v>76.156655472619647</v>
      </c>
      <c r="G427" s="42">
        <f t="shared" si="102"/>
        <v>6208.5584306660194</v>
      </c>
    </row>
    <row r="428" spans="1:7">
      <c r="A428" s="41">
        <f t="shared" si="103"/>
        <v>42717</v>
      </c>
      <c r="B428" s="41">
        <v>42719</v>
      </c>
      <c r="C428" s="42">
        <v>4947.99</v>
      </c>
      <c r="D428" s="44">
        <v>1184.6617751934002</v>
      </c>
      <c r="E428" s="42">
        <f t="shared" si="67"/>
        <v>71.510000000000005</v>
      </c>
      <c r="F428" s="42">
        <f t="shared" si="82"/>
        <v>76.156655472619647</v>
      </c>
      <c r="G428" s="42">
        <f t="shared" si="102"/>
        <v>6280.3184306660196</v>
      </c>
    </row>
    <row r="429" spans="1:7">
      <c r="A429" s="41">
        <f t="shared" si="103"/>
        <v>42720</v>
      </c>
      <c r="B429" s="41">
        <v>42723</v>
      </c>
      <c r="C429" s="42">
        <v>4927.29</v>
      </c>
      <c r="D429" s="44">
        <v>1184.6617751934002</v>
      </c>
      <c r="E429" s="42">
        <f t="shared" si="67"/>
        <v>71.510000000000005</v>
      </c>
      <c r="F429" s="42">
        <f t="shared" si="82"/>
        <v>76.156655472619647</v>
      </c>
      <c r="G429" s="42">
        <f>+C429+D429+E429+F429</f>
        <v>6259.6184306660198</v>
      </c>
    </row>
    <row r="430" spans="1:7">
      <c r="A430" s="41">
        <f t="shared" si="103"/>
        <v>42724</v>
      </c>
      <c r="B430" s="41">
        <v>42726</v>
      </c>
      <c r="C430" s="42">
        <v>5026.67</v>
      </c>
      <c r="D430" s="44">
        <v>1184.6617751934002</v>
      </c>
      <c r="E430" s="42">
        <f t="shared" si="67"/>
        <v>71.510000000000005</v>
      </c>
      <c r="F430" s="42">
        <f t="shared" si="82"/>
        <v>76.156655472619647</v>
      </c>
      <c r="G430" s="42">
        <f>+C430+D430+E430+F430</f>
        <v>6358.9984306660199</v>
      </c>
    </row>
    <row r="431" spans="1:7">
      <c r="A431" s="41">
        <f t="shared" si="103"/>
        <v>42727</v>
      </c>
      <c r="B431" s="41">
        <v>42730</v>
      </c>
      <c r="C431" s="42">
        <v>4896.6000000000004</v>
      </c>
      <c r="D431" s="44">
        <v>1184.6617751934002</v>
      </c>
      <c r="E431" s="42">
        <f t="shared" si="67"/>
        <v>71.510000000000005</v>
      </c>
      <c r="F431" s="42">
        <f t="shared" si="82"/>
        <v>76.156655472619647</v>
      </c>
      <c r="G431" s="42">
        <f>+C431+D431+E431+F431</f>
        <v>6228.9284306660202</v>
      </c>
    </row>
    <row r="432" spans="1:7">
      <c r="A432" s="41">
        <f t="shared" si="103"/>
        <v>42731</v>
      </c>
      <c r="B432" s="41">
        <v>42733</v>
      </c>
      <c r="C432" s="42">
        <v>5034.6499999999996</v>
      </c>
      <c r="D432" s="44">
        <v>1184.6617751934002</v>
      </c>
      <c r="E432" s="42">
        <f t="shared" si="67"/>
        <v>71.510000000000005</v>
      </c>
      <c r="F432" s="42">
        <f t="shared" si="82"/>
        <v>76.156655472619647</v>
      </c>
      <c r="G432" s="42">
        <f>+C432+D432+E432+F432</f>
        <v>6366.9784306660194</v>
      </c>
    </row>
    <row r="433" spans="1:7">
      <c r="A433" s="41">
        <f t="shared" ref="A433:A439" si="104">+B432+1</f>
        <v>42734</v>
      </c>
      <c r="B433" s="41">
        <v>42735</v>
      </c>
      <c r="C433" s="42">
        <v>5139.17</v>
      </c>
      <c r="D433" s="44">
        <v>1184.6617751934002</v>
      </c>
      <c r="E433" s="42">
        <f t="shared" si="67"/>
        <v>71.510000000000005</v>
      </c>
      <c r="F433" s="42">
        <f t="shared" si="82"/>
        <v>76.156655472619647</v>
      </c>
      <c r="G433" s="42">
        <f>+C433+D433+E433+F433</f>
        <v>6471.4984306660199</v>
      </c>
    </row>
    <row r="434" spans="1:7">
      <c r="A434" s="41">
        <f t="shared" si="104"/>
        <v>42736</v>
      </c>
      <c r="B434" s="41">
        <v>42737</v>
      </c>
      <c r="C434" s="42">
        <v>5139.17</v>
      </c>
      <c r="D434" s="32" t="s">
        <v>35</v>
      </c>
      <c r="E434" s="42">
        <f t="shared" si="67"/>
        <v>71.510000000000005</v>
      </c>
      <c r="F434" s="42">
        <f>+'Otros Cargos'!E89</f>
        <v>78.441355136798236</v>
      </c>
      <c r="G434" s="42">
        <f t="shared" ref="G434:G439" si="105">+C434+E434+F434</f>
        <v>5289.1213551367982</v>
      </c>
    </row>
    <row r="435" spans="1:7">
      <c r="A435" s="41">
        <f t="shared" si="104"/>
        <v>42738</v>
      </c>
      <c r="B435" s="41">
        <v>42740</v>
      </c>
      <c r="C435" s="42">
        <v>5163.29</v>
      </c>
      <c r="D435" s="32" t="s">
        <v>35</v>
      </c>
      <c r="E435" s="42">
        <f t="shared" si="67"/>
        <v>71.510000000000005</v>
      </c>
      <c r="F435" s="42">
        <f t="shared" ref="F435:F440" si="106">+F434</f>
        <v>78.441355136798236</v>
      </c>
      <c r="G435" s="42">
        <f t="shared" si="105"/>
        <v>5313.2413551367981</v>
      </c>
    </row>
    <row r="436" spans="1:7">
      <c r="A436" s="41">
        <f t="shared" si="104"/>
        <v>42741</v>
      </c>
      <c r="B436" s="41">
        <v>42745</v>
      </c>
      <c r="C436" s="42">
        <v>4986.3999999999996</v>
      </c>
      <c r="D436" s="32" t="s">
        <v>35</v>
      </c>
      <c r="E436" s="42">
        <f t="shared" si="67"/>
        <v>71.510000000000005</v>
      </c>
      <c r="F436" s="42">
        <f t="shared" si="106"/>
        <v>78.441355136798236</v>
      </c>
      <c r="G436" s="42">
        <f t="shared" si="105"/>
        <v>5136.3513551367978</v>
      </c>
    </row>
    <row r="437" spans="1:7">
      <c r="A437" s="41">
        <f t="shared" si="104"/>
        <v>42746</v>
      </c>
      <c r="B437" s="41">
        <v>42747</v>
      </c>
      <c r="C437" s="42">
        <v>4746.1899999999996</v>
      </c>
      <c r="D437" s="32" t="s">
        <v>35</v>
      </c>
      <c r="E437" s="42">
        <f t="shared" si="67"/>
        <v>71.510000000000005</v>
      </c>
      <c r="F437" s="42">
        <f t="shared" si="106"/>
        <v>78.441355136798236</v>
      </c>
      <c r="G437" s="42">
        <f t="shared" si="105"/>
        <v>4896.1413551367978</v>
      </c>
    </row>
    <row r="438" spans="1:7">
      <c r="A438" s="41">
        <f t="shared" si="104"/>
        <v>42748</v>
      </c>
      <c r="B438" s="41">
        <v>42751</v>
      </c>
      <c r="C438" s="42">
        <v>4854.83</v>
      </c>
      <c r="D438" s="32" t="s">
        <v>35</v>
      </c>
      <c r="E438" s="42">
        <f t="shared" si="67"/>
        <v>71.510000000000005</v>
      </c>
      <c r="F438" s="42">
        <f t="shared" si="106"/>
        <v>78.441355136798236</v>
      </c>
      <c r="G438" s="42">
        <f t="shared" si="105"/>
        <v>5004.7813551367981</v>
      </c>
    </row>
    <row r="439" spans="1:7">
      <c r="A439" s="41">
        <f t="shared" si="104"/>
        <v>42752</v>
      </c>
      <c r="B439" s="41">
        <v>42754</v>
      </c>
      <c r="C439" s="42">
        <v>4742.33</v>
      </c>
      <c r="D439" s="32" t="s">
        <v>35</v>
      </c>
      <c r="E439" s="42">
        <f t="shared" si="67"/>
        <v>71.510000000000005</v>
      </c>
      <c r="F439" s="42">
        <f t="shared" si="106"/>
        <v>78.441355136798236</v>
      </c>
      <c r="G439" s="42">
        <f t="shared" si="105"/>
        <v>4892.2813551367981</v>
      </c>
    </row>
    <row r="440" spans="1:7">
      <c r="A440" s="41">
        <f t="shared" ref="A440:A446" si="107">+B439+1</f>
        <v>42755</v>
      </c>
      <c r="B440" s="41">
        <v>42758</v>
      </c>
      <c r="C440" s="42">
        <v>4597.7299999999996</v>
      </c>
      <c r="D440" s="32" t="s">
        <v>35</v>
      </c>
      <c r="E440" s="42">
        <f t="shared" si="67"/>
        <v>71.510000000000005</v>
      </c>
      <c r="F440" s="42">
        <f t="shared" si="106"/>
        <v>78.441355136798236</v>
      </c>
      <c r="G440" s="42">
        <f t="shared" ref="G440:G445" si="108">+C440+E440+F440</f>
        <v>4747.6813551367977</v>
      </c>
    </row>
    <row r="441" spans="1:7">
      <c r="A441" s="41">
        <f t="shared" si="107"/>
        <v>42759</v>
      </c>
      <c r="B441" s="41">
        <v>42761</v>
      </c>
      <c r="C441" s="42">
        <v>4796.53</v>
      </c>
      <c r="D441" s="32" t="s">
        <v>35</v>
      </c>
      <c r="E441" s="42">
        <f t="shared" si="67"/>
        <v>71.510000000000005</v>
      </c>
      <c r="F441" s="42">
        <f t="shared" ref="F441:F446" si="109">+F440</f>
        <v>78.441355136798236</v>
      </c>
      <c r="G441" s="42">
        <f t="shared" si="108"/>
        <v>4946.4813551367979</v>
      </c>
    </row>
    <row r="442" spans="1:7">
      <c r="A442" s="41">
        <f t="shared" si="107"/>
        <v>42762</v>
      </c>
      <c r="B442" s="41">
        <v>42765</v>
      </c>
      <c r="C442" s="42">
        <v>4743.75</v>
      </c>
      <c r="D442" s="32" t="s">
        <v>35</v>
      </c>
      <c r="E442" s="42">
        <f t="shared" si="67"/>
        <v>71.510000000000005</v>
      </c>
      <c r="F442" s="42">
        <f t="shared" si="109"/>
        <v>78.441355136798236</v>
      </c>
      <c r="G442" s="42">
        <f t="shared" si="108"/>
        <v>4893.7013551367982</v>
      </c>
    </row>
    <row r="443" spans="1:7">
      <c r="A443" s="41">
        <f t="shared" si="107"/>
        <v>42766</v>
      </c>
      <c r="B443" s="41">
        <v>42768</v>
      </c>
      <c r="C443" s="42">
        <v>4811.72</v>
      </c>
      <c r="D443" s="32" t="s">
        <v>35</v>
      </c>
      <c r="E443" s="42">
        <f t="shared" si="67"/>
        <v>71.510000000000005</v>
      </c>
      <c r="F443" s="42">
        <f t="shared" si="109"/>
        <v>78.441355136798236</v>
      </c>
      <c r="G443" s="42">
        <f t="shared" si="108"/>
        <v>4961.6713551367984</v>
      </c>
    </row>
    <row r="444" spans="1:7">
      <c r="A444" s="41">
        <f t="shared" si="107"/>
        <v>42769</v>
      </c>
      <c r="B444" s="41">
        <v>42772</v>
      </c>
      <c r="C444" s="42">
        <v>4930.2089999999998</v>
      </c>
      <c r="D444" s="32" t="s">
        <v>35</v>
      </c>
      <c r="E444" s="42">
        <f t="shared" si="67"/>
        <v>71.510000000000005</v>
      </c>
      <c r="F444" s="42">
        <f t="shared" si="109"/>
        <v>78.441355136798236</v>
      </c>
      <c r="G444" s="42">
        <f t="shared" si="108"/>
        <v>5080.160355136798</v>
      </c>
    </row>
    <row r="445" spans="1:7">
      <c r="A445" s="41">
        <f t="shared" si="107"/>
        <v>42773</v>
      </c>
      <c r="B445" s="41">
        <v>42775</v>
      </c>
      <c r="C445" s="42">
        <v>4831.62</v>
      </c>
      <c r="D445" s="32" t="s">
        <v>35</v>
      </c>
      <c r="E445" s="42">
        <f t="shared" si="67"/>
        <v>71.510000000000005</v>
      </c>
      <c r="F445" s="42">
        <f t="shared" si="109"/>
        <v>78.441355136798236</v>
      </c>
      <c r="G445" s="42">
        <f t="shared" si="108"/>
        <v>4981.571355136798</v>
      </c>
    </row>
    <row r="446" spans="1:7">
      <c r="A446" s="41">
        <f t="shared" si="107"/>
        <v>42776</v>
      </c>
      <c r="B446" s="41">
        <v>42779</v>
      </c>
      <c r="C446" s="42">
        <v>4751.67</v>
      </c>
      <c r="D446" s="32" t="s">
        <v>35</v>
      </c>
      <c r="E446" s="42">
        <f t="shared" si="67"/>
        <v>71.510000000000005</v>
      </c>
      <c r="F446" s="42">
        <f t="shared" si="109"/>
        <v>78.441355136798236</v>
      </c>
      <c r="G446" s="42">
        <f t="shared" ref="G446:G451" si="110">+C446+E446+F446</f>
        <v>4901.6213551367982</v>
      </c>
    </row>
    <row r="447" spans="1:7">
      <c r="A447" s="41">
        <f t="shared" ref="A447:A452" si="111">+B446+1</f>
        <v>42780</v>
      </c>
      <c r="B447" s="41">
        <v>42782</v>
      </c>
      <c r="C447" s="42">
        <v>4820.34</v>
      </c>
      <c r="D447" s="32" t="s">
        <v>35</v>
      </c>
      <c r="E447" s="42">
        <f t="shared" si="67"/>
        <v>71.510000000000005</v>
      </c>
      <c r="F447" s="42">
        <f t="shared" ref="F447:F542" si="112">+F446</f>
        <v>78.441355136798236</v>
      </c>
      <c r="G447" s="42">
        <f t="shared" si="110"/>
        <v>4970.2913551367983</v>
      </c>
    </row>
    <row r="448" spans="1:7">
      <c r="A448" s="41">
        <f t="shared" si="111"/>
        <v>42783</v>
      </c>
      <c r="B448" s="41">
        <v>42786</v>
      </c>
      <c r="C448" s="42">
        <v>4727.0999999999995</v>
      </c>
      <c r="D448" s="32" t="s">
        <v>35</v>
      </c>
      <c r="E448" s="42">
        <f t="shared" si="67"/>
        <v>71.510000000000005</v>
      </c>
      <c r="F448" s="42">
        <f t="shared" si="112"/>
        <v>78.441355136798236</v>
      </c>
      <c r="G448" s="42">
        <f t="shared" si="110"/>
        <v>4877.0513551367976</v>
      </c>
    </row>
    <row r="449" spans="1:7">
      <c r="A449" s="41">
        <f t="shared" si="111"/>
        <v>42787</v>
      </c>
      <c r="B449" s="41">
        <v>42789</v>
      </c>
      <c r="C449" s="42">
        <v>4784.38</v>
      </c>
      <c r="D449" s="32" t="s">
        <v>35</v>
      </c>
      <c r="E449" s="42">
        <f t="shared" si="67"/>
        <v>71.510000000000005</v>
      </c>
      <c r="F449" s="42">
        <f t="shared" si="112"/>
        <v>78.441355136798236</v>
      </c>
      <c r="G449" s="42">
        <f t="shared" si="110"/>
        <v>4934.3313551367983</v>
      </c>
    </row>
    <row r="450" spans="1:7">
      <c r="A450" s="41">
        <f t="shared" si="111"/>
        <v>42790</v>
      </c>
      <c r="B450" s="41">
        <v>42793</v>
      </c>
      <c r="C450" s="42">
        <v>4804.33</v>
      </c>
      <c r="D450" s="32" t="s">
        <v>35</v>
      </c>
      <c r="E450" s="42">
        <f t="shared" si="67"/>
        <v>71.510000000000005</v>
      </c>
      <c r="F450" s="42">
        <f t="shared" si="112"/>
        <v>78.441355136798236</v>
      </c>
      <c r="G450" s="42">
        <f t="shared" si="110"/>
        <v>4954.2813551367981</v>
      </c>
    </row>
    <row r="451" spans="1:7">
      <c r="A451" s="41">
        <f t="shared" si="111"/>
        <v>42794</v>
      </c>
      <c r="B451" s="41">
        <v>42796</v>
      </c>
      <c r="C451" s="42">
        <v>4790.1899999999996</v>
      </c>
      <c r="D451" s="32" t="s">
        <v>35</v>
      </c>
      <c r="E451" s="42">
        <f t="shared" si="67"/>
        <v>71.510000000000005</v>
      </c>
      <c r="F451" s="42">
        <f t="shared" si="112"/>
        <v>78.441355136798236</v>
      </c>
      <c r="G451" s="42">
        <f t="shared" si="110"/>
        <v>4940.1413551367978</v>
      </c>
    </row>
    <row r="452" spans="1:7">
      <c r="A452" s="41">
        <f t="shared" si="111"/>
        <v>42797</v>
      </c>
      <c r="B452" s="41">
        <v>42800</v>
      </c>
      <c r="C452" s="42">
        <v>4836.9399999999996</v>
      </c>
      <c r="D452" s="32" t="s">
        <v>35</v>
      </c>
      <c r="E452" s="42">
        <f t="shared" si="67"/>
        <v>71.510000000000005</v>
      </c>
      <c r="F452" s="42">
        <f t="shared" si="112"/>
        <v>78.441355136798236</v>
      </c>
      <c r="G452" s="42">
        <f t="shared" ref="G452:G457" si="113">+C452+E452+F452</f>
        <v>4986.8913551367978</v>
      </c>
    </row>
    <row r="453" spans="1:7">
      <c r="A453" s="41">
        <f t="shared" ref="A453:A459" si="114">+B452+1</f>
        <v>42801</v>
      </c>
      <c r="B453" s="41">
        <v>42803</v>
      </c>
      <c r="C453" s="42">
        <v>4778.9399999999996</v>
      </c>
      <c r="D453" s="32" t="s">
        <v>35</v>
      </c>
      <c r="E453" s="42">
        <f t="shared" si="67"/>
        <v>71.510000000000005</v>
      </c>
      <c r="F453" s="42">
        <f t="shared" si="112"/>
        <v>78.441355136798236</v>
      </c>
      <c r="G453" s="42">
        <f t="shared" si="113"/>
        <v>4928.8913551367978</v>
      </c>
    </row>
    <row r="454" spans="1:7">
      <c r="A454" s="41">
        <f t="shared" si="114"/>
        <v>42804</v>
      </c>
      <c r="B454" s="41">
        <v>42807</v>
      </c>
      <c r="C454" s="42">
        <v>4690.47</v>
      </c>
      <c r="D454" s="32" t="s">
        <v>35</v>
      </c>
      <c r="E454" s="42">
        <f t="shared" si="67"/>
        <v>71.510000000000005</v>
      </c>
      <c r="F454" s="42">
        <f t="shared" si="112"/>
        <v>78.441355136798236</v>
      </c>
      <c r="G454" s="42">
        <f t="shared" si="113"/>
        <v>4840.4213551367984</v>
      </c>
    </row>
    <row r="455" spans="1:7">
      <c r="A455" s="41">
        <f t="shared" si="114"/>
        <v>42808</v>
      </c>
      <c r="B455" s="41">
        <v>42810</v>
      </c>
      <c r="C455" s="42">
        <v>4554.87</v>
      </c>
      <c r="D455" s="32" t="s">
        <v>35</v>
      </c>
      <c r="E455" s="42">
        <f t="shared" si="67"/>
        <v>71.510000000000005</v>
      </c>
      <c r="F455" s="42">
        <f t="shared" si="112"/>
        <v>78.441355136798236</v>
      </c>
      <c r="G455" s="42">
        <f t="shared" si="113"/>
        <v>4704.821355136798</v>
      </c>
    </row>
    <row r="456" spans="1:7">
      <c r="A456" s="41">
        <f t="shared" si="114"/>
        <v>42811</v>
      </c>
      <c r="B456" s="41">
        <v>42815</v>
      </c>
      <c r="C456" s="42">
        <v>4641.75</v>
      </c>
      <c r="D456" s="32" t="s">
        <v>35</v>
      </c>
      <c r="E456" s="42">
        <f t="shared" si="67"/>
        <v>71.510000000000005</v>
      </c>
      <c r="F456" s="42">
        <f t="shared" si="112"/>
        <v>78.441355136798236</v>
      </c>
      <c r="G456" s="42">
        <f t="shared" si="113"/>
        <v>4791.7013551367982</v>
      </c>
    </row>
    <row r="457" spans="1:7">
      <c r="A457" s="41">
        <f t="shared" si="114"/>
        <v>42816</v>
      </c>
      <c r="B457" s="41">
        <v>42817</v>
      </c>
      <c r="C457" s="42">
        <v>4492.66</v>
      </c>
      <c r="D457" s="32" t="s">
        <v>35</v>
      </c>
      <c r="E457" s="42">
        <f t="shared" si="67"/>
        <v>71.510000000000005</v>
      </c>
      <c r="F457" s="42">
        <f t="shared" si="112"/>
        <v>78.441355136798236</v>
      </c>
      <c r="G457" s="42">
        <f t="shared" si="113"/>
        <v>4642.611355136798</v>
      </c>
    </row>
    <row r="458" spans="1:7">
      <c r="A458" s="41">
        <f t="shared" si="114"/>
        <v>42818</v>
      </c>
      <c r="B458" s="41">
        <v>42821</v>
      </c>
      <c r="C458" s="42">
        <v>4404.6899999999996</v>
      </c>
      <c r="D458" s="32" t="s">
        <v>35</v>
      </c>
      <c r="E458" s="42">
        <f t="shared" si="67"/>
        <v>71.510000000000005</v>
      </c>
      <c r="F458" s="42">
        <f t="shared" si="112"/>
        <v>78.441355136798236</v>
      </c>
      <c r="G458" s="42">
        <f t="shared" ref="G458:G463" si="115">+C458+E458+F458</f>
        <v>4554.6413551367978</v>
      </c>
    </row>
    <row r="459" spans="1:7">
      <c r="A459" s="41">
        <f t="shared" si="114"/>
        <v>42822</v>
      </c>
      <c r="B459" s="41">
        <v>42824</v>
      </c>
      <c r="C459" s="42">
        <v>4434.26</v>
      </c>
      <c r="D459" s="32" t="s">
        <v>35</v>
      </c>
      <c r="E459" s="42">
        <f t="shared" si="67"/>
        <v>71.510000000000005</v>
      </c>
      <c r="F459" s="42">
        <f t="shared" si="112"/>
        <v>78.441355136798236</v>
      </c>
      <c r="G459" s="42">
        <f t="shared" si="115"/>
        <v>4584.2113551367984</v>
      </c>
    </row>
    <row r="460" spans="1:7">
      <c r="A460" s="41">
        <f t="shared" ref="A460:A466" si="116">+B459+1</f>
        <v>42825</v>
      </c>
      <c r="B460" s="41">
        <v>42825</v>
      </c>
      <c r="C460" s="42">
        <v>4592.0200000000004</v>
      </c>
      <c r="D460" s="32" t="s">
        <v>35</v>
      </c>
      <c r="E460" s="42">
        <f t="shared" si="67"/>
        <v>71.510000000000005</v>
      </c>
      <c r="F460" s="42">
        <f t="shared" si="112"/>
        <v>78.441355136798236</v>
      </c>
      <c r="G460" s="42">
        <f t="shared" si="115"/>
        <v>4741.9713551367986</v>
      </c>
    </row>
    <row r="461" spans="1:7">
      <c r="A461" s="41">
        <f t="shared" si="116"/>
        <v>42826</v>
      </c>
      <c r="B461" s="41">
        <v>42828</v>
      </c>
      <c r="C461" s="42">
        <v>4614.1899999999996</v>
      </c>
      <c r="D461" s="32" t="s">
        <v>35</v>
      </c>
      <c r="E461" s="42">
        <f t="shared" si="67"/>
        <v>71.510000000000005</v>
      </c>
      <c r="F461" s="42">
        <f t="shared" si="112"/>
        <v>78.441355136798236</v>
      </c>
      <c r="G461" s="42">
        <f t="shared" si="115"/>
        <v>4764.1413551367978</v>
      </c>
    </row>
    <row r="462" spans="1:7">
      <c r="A462" s="41">
        <f t="shared" si="116"/>
        <v>42829</v>
      </c>
      <c r="B462" s="41">
        <v>42831</v>
      </c>
      <c r="C462" s="42">
        <v>4639.74</v>
      </c>
      <c r="D462" s="32" t="s">
        <v>35</v>
      </c>
      <c r="E462" s="42">
        <f t="shared" si="67"/>
        <v>71.510000000000005</v>
      </c>
      <c r="F462" s="42">
        <f t="shared" si="112"/>
        <v>78.441355136798236</v>
      </c>
      <c r="G462" s="42">
        <f t="shared" si="115"/>
        <v>4789.6913551367979</v>
      </c>
    </row>
    <row r="463" spans="1:7">
      <c r="A463" s="41">
        <f t="shared" si="116"/>
        <v>42832</v>
      </c>
      <c r="B463" s="41">
        <v>42835</v>
      </c>
      <c r="C463" s="42">
        <v>4696.82</v>
      </c>
      <c r="D463" s="32" t="s">
        <v>35</v>
      </c>
      <c r="E463" s="42">
        <f t="shared" si="67"/>
        <v>71.510000000000005</v>
      </c>
      <c r="F463" s="42">
        <f t="shared" si="112"/>
        <v>78.441355136798236</v>
      </c>
      <c r="G463" s="42">
        <f t="shared" si="115"/>
        <v>4846.7713551367979</v>
      </c>
    </row>
    <row r="464" spans="1:7">
      <c r="A464" s="41">
        <f t="shared" si="116"/>
        <v>42836</v>
      </c>
      <c r="B464" s="41">
        <v>42837</v>
      </c>
      <c r="C464" s="42">
        <v>4716.16</v>
      </c>
      <c r="D464" s="32" t="s">
        <v>35</v>
      </c>
      <c r="E464" s="42">
        <f t="shared" si="67"/>
        <v>71.510000000000005</v>
      </c>
      <c r="F464" s="42">
        <f t="shared" si="112"/>
        <v>78.441355136798236</v>
      </c>
      <c r="G464" s="42">
        <f t="shared" ref="G464:G469" si="117">+C464+E464+F464</f>
        <v>4866.111355136798</v>
      </c>
    </row>
    <row r="465" spans="1:7">
      <c r="A465" s="41">
        <f t="shared" si="116"/>
        <v>42838</v>
      </c>
      <c r="B465" s="41">
        <v>42842</v>
      </c>
      <c r="C465" s="42">
        <v>4803.9799999999996</v>
      </c>
      <c r="D465" s="32" t="s">
        <v>35</v>
      </c>
      <c r="E465" s="42">
        <f t="shared" si="67"/>
        <v>71.510000000000005</v>
      </c>
      <c r="F465" s="42">
        <f t="shared" si="112"/>
        <v>78.441355136798236</v>
      </c>
      <c r="G465" s="42">
        <f t="shared" si="117"/>
        <v>4953.9313551367977</v>
      </c>
    </row>
    <row r="466" spans="1:7">
      <c r="A466" s="41">
        <f t="shared" si="116"/>
        <v>42843</v>
      </c>
      <c r="B466" s="41">
        <v>42845</v>
      </c>
      <c r="C466" s="42">
        <v>4831.2700000000004</v>
      </c>
      <c r="D466" s="32" t="s">
        <v>35</v>
      </c>
      <c r="E466" s="42">
        <f t="shared" si="67"/>
        <v>71.510000000000005</v>
      </c>
      <c r="F466" s="42">
        <f t="shared" si="112"/>
        <v>78.441355136798236</v>
      </c>
      <c r="G466" s="42">
        <f t="shared" si="117"/>
        <v>4981.2213551367986</v>
      </c>
    </row>
    <row r="467" spans="1:7">
      <c r="A467" s="41">
        <f t="shared" ref="A467:A473" si="118">+B466+1</f>
        <v>42846</v>
      </c>
      <c r="B467" s="41">
        <v>42849</v>
      </c>
      <c r="C467" s="42">
        <v>4567.8</v>
      </c>
      <c r="D467" s="32" t="s">
        <v>35</v>
      </c>
      <c r="E467" s="42">
        <f t="shared" si="67"/>
        <v>71.510000000000005</v>
      </c>
      <c r="F467" s="42">
        <f t="shared" si="112"/>
        <v>78.441355136798236</v>
      </c>
      <c r="G467" s="42">
        <f t="shared" si="117"/>
        <v>4717.7513551367983</v>
      </c>
    </row>
    <row r="468" spans="1:7">
      <c r="A468" s="41">
        <f t="shared" si="118"/>
        <v>42850</v>
      </c>
      <c r="B468" s="41">
        <v>42852</v>
      </c>
      <c r="C468" s="42">
        <v>4529.25</v>
      </c>
      <c r="D468" s="32" t="s">
        <v>35</v>
      </c>
      <c r="E468" s="42">
        <f t="shared" si="67"/>
        <v>71.510000000000005</v>
      </c>
      <c r="F468" s="42">
        <f t="shared" si="112"/>
        <v>78.441355136798236</v>
      </c>
      <c r="G468" s="42">
        <f t="shared" si="117"/>
        <v>4679.2013551367982</v>
      </c>
    </row>
    <row r="469" spans="1:7">
      <c r="A469" s="41">
        <f t="shared" si="118"/>
        <v>42853</v>
      </c>
      <c r="B469" s="41">
        <v>42857</v>
      </c>
      <c r="C469" s="42">
        <v>4530.6899999999996</v>
      </c>
      <c r="D469" s="32" t="s">
        <v>35</v>
      </c>
      <c r="E469" s="42">
        <f t="shared" si="67"/>
        <v>71.510000000000005</v>
      </c>
      <c r="F469" s="42">
        <f t="shared" si="112"/>
        <v>78.441355136798236</v>
      </c>
      <c r="G469" s="42">
        <f t="shared" si="117"/>
        <v>4680.6413551367978</v>
      </c>
    </row>
    <row r="470" spans="1:7">
      <c r="A470" s="41">
        <f t="shared" si="118"/>
        <v>42858</v>
      </c>
      <c r="B470" s="41">
        <v>42859</v>
      </c>
      <c r="C470" s="42">
        <v>4456.7</v>
      </c>
      <c r="D470" s="32" t="s">
        <v>35</v>
      </c>
      <c r="E470" s="42">
        <f t="shared" si="67"/>
        <v>71.510000000000005</v>
      </c>
      <c r="F470" s="42">
        <f t="shared" si="112"/>
        <v>78.441355136798236</v>
      </c>
      <c r="G470" s="42">
        <f t="shared" ref="G470:G475" si="119">+C470+E470+F470</f>
        <v>4606.651355136798</v>
      </c>
    </row>
    <row r="471" spans="1:7">
      <c r="A471" s="41">
        <f t="shared" si="118"/>
        <v>42860</v>
      </c>
      <c r="B471" s="41">
        <v>42863</v>
      </c>
      <c r="C471" s="42">
        <v>4395.24</v>
      </c>
      <c r="D471" s="32" t="s">
        <v>35</v>
      </c>
      <c r="E471" s="42">
        <f t="shared" si="67"/>
        <v>71.510000000000005</v>
      </c>
      <c r="F471" s="42">
        <f t="shared" si="112"/>
        <v>78.441355136798236</v>
      </c>
      <c r="G471" s="42">
        <f t="shared" si="119"/>
        <v>4545.1913551367979</v>
      </c>
    </row>
    <row r="472" spans="1:7">
      <c r="A472" s="41">
        <f t="shared" si="118"/>
        <v>42864</v>
      </c>
      <c r="B472" s="41">
        <v>42866</v>
      </c>
      <c r="C472" s="42">
        <v>4311.51</v>
      </c>
      <c r="D472" s="32" t="s">
        <v>35</v>
      </c>
      <c r="E472" s="42">
        <f t="shared" si="67"/>
        <v>71.510000000000005</v>
      </c>
      <c r="F472" s="42">
        <f t="shared" si="112"/>
        <v>78.441355136798236</v>
      </c>
      <c r="G472" s="42">
        <f t="shared" si="119"/>
        <v>4461.4613551367984</v>
      </c>
    </row>
    <row r="473" spans="1:7">
      <c r="A473" s="41">
        <f t="shared" si="118"/>
        <v>42867</v>
      </c>
      <c r="B473" s="41">
        <v>42870</v>
      </c>
      <c r="C473" s="42">
        <v>4414.4799999999996</v>
      </c>
      <c r="D473" s="32" t="s">
        <v>35</v>
      </c>
      <c r="E473" s="42">
        <f t="shared" si="67"/>
        <v>71.510000000000005</v>
      </c>
      <c r="F473" s="42">
        <f t="shared" si="112"/>
        <v>78.441355136798236</v>
      </c>
      <c r="G473" s="42">
        <f t="shared" si="119"/>
        <v>4564.4313551367977</v>
      </c>
    </row>
    <row r="474" spans="1:7">
      <c r="A474" s="41">
        <f t="shared" ref="A474:A480" si="120">+B473+1</f>
        <v>42871</v>
      </c>
      <c r="B474" s="41">
        <v>42873</v>
      </c>
      <c r="C474" s="42">
        <v>4417.01</v>
      </c>
      <c r="D474" s="32" t="s">
        <v>35</v>
      </c>
      <c r="E474" s="42">
        <f t="shared" si="67"/>
        <v>71.510000000000005</v>
      </c>
      <c r="F474" s="42">
        <f t="shared" si="112"/>
        <v>78.441355136798236</v>
      </c>
      <c r="G474" s="42">
        <f t="shared" si="119"/>
        <v>4566.9613551367984</v>
      </c>
    </row>
    <row r="475" spans="1:7">
      <c r="A475" s="41">
        <f t="shared" si="120"/>
        <v>42874</v>
      </c>
      <c r="B475" s="41">
        <v>42877</v>
      </c>
      <c r="C475" s="42">
        <v>4443.05</v>
      </c>
      <c r="D475" s="32" t="s">
        <v>35</v>
      </c>
      <c r="E475" s="42">
        <f t="shared" si="67"/>
        <v>71.510000000000005</v>
      </c>
      <c r="F475" s="42">
        <f t="shared" si="112"/>
        <v>78.441355136798236</v>
      </c>
      <c r="G475" s="42">
        <f t="shared" si="119"/>
        <v>4593.0013551367983</v>
      </c>
    </row>
    <row r="476" spans="1:7">
      <c r="A476" s="41">
        <f t="shared" si="120"/>
        <v>42878</v>
      </c>
      <c r="B476" s="41">
        <v>42880</v>
      </c>
      <c r="C476" s="42">
        <v>4686.8099999999995</v>
      </c>
      <c r="D476" s="32" t="s">
        <v>35</v>
      </c>
      <c r="E476" s="42">
        <f t="shared" si="67"/>
        <v>71.510000000000005</v>
      </c>
      <c r="F476" s="42">
        <f t="shared" si="112"/>
        <v>78.441355136798236</v>
      </c>
      <c r="G476" s="42">
        <f t="shared" ref="G476:G481" si="121">+C476+E476+F476</f>
        <v>4836.7613551367976</v>
      </c>
    </row>
    <row r="477" spans="1:7">
      <c r="A477" s="41">
        <f t="shared" si="120"/>
        <v>42881</v>
      </c>
      <c r="B477" s="41">
        <v>42885</v>
      </c>
      <c r="C477" s="42">
        <v>4713.6499999999996</v>
      </c>
      <c r="D477" s="32" t="s">
        <v>35</v>
      </c>
      <c r="E477" s="42">
        <f t="shared" si="67"/>
        <v>71.510000000000005</v>
      </c>
      <c r="F477" s="42">
        <f t="shared" si="112"/>
        <v>78.441355136798236</v>
      </c>
      <c r="G477" s="42">
        <f t="shared" si="121"/>
        <v>4863.6013551367978</v>
      </c>
    </row>
    <row r="478" spans="1:7">
      <c r="A478" s="41">
        <f t="shared" si="120"/>
        <v>42886</v>
      </c>
      <c r="B478" s="41">
        <v>42887</v>
      </c>
      <c r="C478" s="42">
        <v>4599.37</v>
      </c>
      <c r="D478" s="32" t="s">
        <v>35</v>
      </c>
      <c r="E478" s="42">
        <f t="shared" si="67"/>
        <v>71.510000000000005</v>
      </c>
      <c r="F478" s="42">
        <f t="shared" si="112"/>
        <v>78.441355136798236</v>
      </c>
      <c r="G478" s="42">
        <f t="shared" si="121"/>
        <v>4749.321355136798</v>
      </c>
    </row>
    <row r="479" spans="1:7">
      <c r="A479" s="41">
        <f t="shared" si="120"/>
        <v>42888</v>
      </c>
      <c r="B479" s="41">
        <v>42891</v>
      </c>
      <c r="C479" s="42">
        <v>4442.67</v>
      </c>
      <c r="D479" s="32" t="s">
        <v>35</v>
      </c>
      <c r="E479" s="42">
        <f t="shared" si="67"/>
        <v>71.510000000000005</v>
      </c>
      <c r="F479" s="42">
        <f t="shared" si="112"/>
        <v>78.441355136798236</v>
      </c>
      <c r="G479" s="42">
        <f t="shared" si="121"/>
        <v>4592.6213551367982</v>
      </c>
    </row>
    <row r="480" spans="1:7">
      <c r="A480" s="41">
        <f t="shared" si="120"/>
        <v>42892</v>
      </c>
      <c r="B480" s="41">
        <v>42894</v>
      </c>
      <c r="C480" s="42">
        <v>4317.29</v>
      </c>
      <c r="D480" s="32" t="s">
        <v>35</v>
      </c>
      <c r="E480" s="42">
        <f t="shared" si="67"/>
        <v>71.510000000000005</v>
      </c>
      <c r="F480" s="42">
        <f t="shared" si="112"/>
        <v>78.441355136798236</v>
      </c>
      <c r="G480" s="42">
        <f t="shared" si="121"/>
        <v>4467.2413551367981</v>
      </c>
    </row>
    <row r="481" spans="1:7">
      <c r="A481" s="41">
        <f t="shared" ref="A481:A487" si="122">+B480+1</f>
        <v>42895</v>
      </c>
      <c r="B481" s="41">
        <v>42898</v>
      </c>
      <c r="C481" s="42">
        <v>4104.33</v>
      </c>
      <c r="D481" s="32" t="s">
        <v>35</v>
      </c>
      <c r="E481" s="42">
        <f t="shared" si="67"/>
        <v>71.510000000000005</v>
      </c>
      <c r="F481" s="42">
        <f t="shared" si="112"/>
        <v>78.441355136798236</v>
      </c>
      <c r="G481" s="42">
        <f t="shared" si="121"/>
        <v>4254.2813551367981</v>
      </c>
    </row>
    <row r="482" spans="1:7">
      <c r="A482" s="41">
        <f t="shared" si="122"/>
        <v>42899</v>
      </c>
      <c r="B482" s="41">
        <v>42901</v>
      </c>
      <c r="C482" s="42">
        <v>4191.55</v>
      </c>
      <c r="D482" s="32" t="s">
        <v>35</v>
      </c>
      <c r="E482" s="42">
        <f t="shared" si="67"/>
        <v>71.510000000000005</v>
      </c>
      <c r="F482" s="42">
        <f t="shared" si="112"/>
        <v>78.441355136798236</v>
      </c>
      <c r="G482" s="42">
        <f t="shared" ref="G482:G487" si="123">+C482+E482+F482</f>
        <v>4341.5013551367983</v>
      </c>
    </row>
    <row r="483" spans="1:7">
      <c r="A483" s="41">
        <f t="shared" si="122"/>
        <v>42902</v>
      </c>
      <c r="B483" s="41">
        <v>42906</v>
      </c>
      <c r="C483" s="42">
        <v>4161.83</v>
      </c>
      <c r="D483" s="32" t="s">
        <v>35</v>
      </c>
      <c r="E483" s="42">
        <f t="shared" si="67"/>
        <v>71.510000000000005</v>
      </c>
      <c r="F483" s="42">
        <f t="shared" si="112"/>
        <v>78.441355136798236</v>
      </c>
      <c r="G483" s="42">
        <f t="shared" si="123"/>
        <v>4311.7813551367981</v>
      </c>
    </row>
    <row r="484" spans="1:7">
      <c r="A484" s="41">
        <f t="shared" si="122"/>
        <v>42907</v>
      </c>
      <c r="B484" s="41">
        <v>42908</v>
      </c>
      <c r="C484" s="42">
        <v>4227.8</v>
      </c>
      <c r="D484" s="32" t="s">
        <v>35</v>
      </c>
      <c r="E484" s="42">
        <f t="shared" si="67"/>
        <v>71.510000000000005</v>
      </c>
      <c r="F484" s="42">
        <f t="shared" si="112"/>
        <v>78.441355136798236</v>
      </c>
      <c r="G484" s="42">
        <f t="shared" si="123"/>
        <v>4377.7513551367983</v>
      </c>
    </row>
    <row r="485" spans="1:7">
      <c r="A485" s="41">
        <f t="shared" si="122"/>
        <v>42909</v>
      </c>
      <c r="B485" s="41">
        <v>42913</v>
      </c>
      <c r="C485" s="42">
        <v>4180.74</v>
      </c>
      <c r="D485" s="32" t="s">
        <v>35</v>
      </c>
      <c r="E485" s="42">
        <f t="shared" si="67"/>
        <v>71.510000000000005</v>
      </c>
      <c r="F485" s="42">
        <f t="shared" si="112"/>
        <v>78.441355136798236</v>
      </c>
      <c r="G485" s="42">
        <f t="shared" si="123"/>
        <v>4330.6913551367979</v>
      </c>
    </row>
    <row r="486" spans="1:7">
      <c r="A486" s="41">
        <f t="shared" si="122"/>
        <v>42914</v>
      </c>
      <c r="B486" s="41">
        <v>42915</v>
      </c>
      <c r="C486" s="42">
        <v>4197.76</v>
      </c>
      <c r="D486" s="32" t="s">
        <v>35</v>
      </c>
      <c r="E486" s="42">
        <f t="shared" si="67"/>
        <v>71.510000000000005</v>
      </c>
      <c r="F486" s="42">
        <f t="shared" si="112"/>
        <v>78.441355136798236</v>
      </c>
      <c r="G486" s="42">
        <f t="shared" si="123"/>
        <v>4347.7113551367984</v>
      </c>
    </row>
    <row r="487" spans="1:7">
      <c r="A487" s="41">
        <f t="shared" si="122"/>
        <v>42916</v>
      </c>
      <c r="B487" s="41">
        <v>42920</v>
      </c>
      <c r="C487" s="42">
        <v>4379.82</v>
      </c>
      <c r="D487" s="32" t="s">
        <v>35</v>
      </c>
      <c r="E487" s="42">
        <f t="shared" si="67"/>
        <v>71.510000000000005</v>
      </c>
      <c r="F487" s="42">
        <f t="shared" si="112"/>
        <v>78.441355136798236</v>
      </c>
      <c r="G487" s="42">
        <f t="shared" si="123"/>
        <v>4529.7713551367979</v>
      </c>
    </row>
    <row r="488" spans="1:7">
      <c r="A488" s="41">
        <f t="shared" ref="A488:A494" si="124">+B487+1</f>
        <v>42921</v>
      </c>
      <c r="B488" s="41">
        <v>42922</v>
      </c>
      <c r="C488" s="42">
        <v>4527.6400000000003</v>
      </c>
      <c r="D488" s="32" t="s">
        <v>35</v>
      </c>
      <c r="E488" s="42">
        <f t="shared" si="67"/>
        <v>71.510000000000005</v>
      </c>
      <c r="F488" s="42">
        <f t="shared" si="112"/>
        <v>78.441355136798236</v>
      </c>
      <c r="G488" s="42">
        <f t="shared" ref="G488:G493" si="125">+C488+E488+F488</f>
        <v>4677.5913551367985</v>
      </c>
    </row>
    <row r="489" spans="1:7">
      <c r="A489" s="41">
        <f t="shared" si="124"/>
        <v>42923</v>
      </c>
      <c r="B489" s="41">
        <v>42926</v>
      </c>
      <c r="C489" s="42">
        <v>4526.8</v>
      </c>
      <c r="D489" s="32" t="s">
        <v>35</v>
      </c>
      <c r="E489" s="42">
        <f t="shared" si="67"/>
        <v>71.510000000000005</v>
      </c>
      <c r="F489" s="42">
        <f t="shared" si="112"/>
        <v>78.441355136798236</v>
      </c>
      <c r="G489" s="42">
        <f t="shared" si="125"/>
        <v>4676.7513551367983</v>
      </c>
    </row>
    <row r="490" spans="1:7">
      <c r="A490" s="41">
        <f t="shared" si="124"/>
        <v>42927</v>
      </c>
      <c r="B490" s="41">
        <v>42929</v>
      </c>
      <c r="C490" s="42">
        <v>4485.5</v>
      </c>
      <c r="D490" s="32" t="s">
        <v>35</v>
      </c>
      <c r="E490" s="42">
        <f t="shared" si="67"/>
        <v>71.510000000000005</v>
      </c>
      <c r="F490" s="42">
        <f t="shared" si="112"/>
        <v>78.441355136798236</v>
      </c>
      <c r="G490" s="42">
        <f t="shared" si="125"/>
        <v>4635.4513551367982</v>
      </c>
    </row>
    <row r="491" spans="1:7">
      <c r="A491" s="41">
        <f t="shared" si="124"/>
        <v>42930</v>
      </c>
      <c r="B491" s="41">
        <v>42933</v>
      </c>
      <c r="C491" s="42">
        <v>4547.95</v>
      </c>
      <c r="D491" s="32" t="s">
        <v>35</v>
      </c>
      <c r="E491" s="42">
        <f t="shared" si="67"/>
        <v>71.510000000000005</v>
      </c>
      <c r="F491" s="42">
        <f t="shared" si="112"/>
        <v>78.441355136798236</v>
      </c>
      <c r="G491" s="42">
        <f t="shared" si="125"/>
        <v>4697.901355136798</v>
      </c>
    </row>
    <row r="492" spans="1:7">
      <c r="A492" s="41">
        <f t="shared" si="124"/>
        <v>42934</v>
      </c>
      <c r="B492" s="41">
        <v>42935</v>
      </c>
      <c r="C492" s="42">
        <v>4643.18</v>
      </c>
      <c r="D492" s="32" t="s">
        <v>35</v>
      </c>
      <c r="E492" s="42">
        <f t="shared" si="67"/>
        <v>71.510000000000005</v>
      </c>
      <c r="F492" s="42">
        <f t="shared" si="112"/>
        <v>78.441355136798236</v>
      </c>
      <c r="G492" s="42">
        <f t="shared" si="125"/>
        <v>4793.1313551367984</v>
      </c>
    </row>
    <row r="493" spans="1:7">
      <c r="A493" s="41">
        <f t="shared" si="124"/>
        <v>42936</v>
      </c>
      <c r="B493" s="41">
        <v>42940</v>
      </c>
      <c r="C493" s="42">
        <v>4608.29</v>
      </c>
      <c r="D493" s="32" t="s">
        <v>35</v>
      </c>
      <c r="E493" s="42">
        <f t="shared" si="67"/>
        <v>71.510000000000005</v>
      </c>
      <c r="F493" s="42">
        <f t="shared" si="112"/>
        <v>78.441355136798236</v>
      </c>
      <c r="G493" s="42">
        <f t="shared" si="125"/>
        <v>4758.2413551367981</v>
      </c>
    </row>
    <row r="494" spans="1:7">
      <c r="A494" s="41">
        <f t="shared" si="124"/>
        <v>42941</v>
      </c>
      <c r="B494" s="41">
        <v>42943</v>
      </c>
      <c r="C494" s="42">
        <v>4598.0599999999995</v>
      </c>
      <c r="D494" s="32" t="s">
        <v>35</v>
      </c>
      <c r="E494" s="42">
        <f t="shared" si="67"/>
        <v>71.510000000000005</v>
      </c>
      <c r="F494" s="42">
        <f t="shared" si="112"/>
        <v>78.441355136798236</v>
      </c>
      <c r="G494" s="42">
        <f t="shared" ref="G494:G499" si="126">+C494+E494+F494</f>
        <v>4748.0113551367976</v>
      </c>
    </row>
    <row r="495" spans="1:7">
      <c r="A495" s="41">
        <f t="shared" ref="A495:A501" si="127">+B494+1</f>
        <v>42944</v>
      </c>
      <c r="B495" s="41">
        <v>42947</v>
      </c>
      <c r="C495" s="42">
        <v>4882.51</v>
      </c>
      <c r="D495" s="32" t="s">
        <v>35</v>
      </c>
      <c r="E495" s="42">
        <f t="shared" si="67"/>
        <v>71.510000000000005</v>
      </c>
      <c r="F495" s="42">
        <f t="shared" si="112"/>
        <v>78.441355136798236</v>
      </c>
      <c r="G495" s="42">
        <f t="shared" si="126"/>
        <v>5032.4613551367984</v>
      </c>
    </row>
    <row r="496" spans="1:7">
      <c r="A496" s="41">
        <f t="shared" si="127"/>
        <v>42948</v>
      </c>
      <c r="B496" s="41">
        <v>42948</v>
      </c>
      <c r="C496" s="42">
        <v>4966.47</v>
      </c>
      <c r="D496" s="32" t="s">
        <v>35</v>
      </c>
      <c r="E496" s="42">
        <f t="shared" si="67"/>
        <v>71.510000000000005</v>
      </c>
      <c r="F496" s="42">
        <f t="shared" si="112"/>
        <v>78.441355136798236</v>
      </c>
      <c r="G496" s="42">
        <f t="shared" si="126"/>
        <v>5116.4213551367984</v>
      </c>
    </row>
    <row r="497" spans="1:7">
      <c r="A497" s="41">
        <f t="shared" si="127"/>
        <v>42949</v>
      </c>
      <c r="B497" s="41">
        <v>42950</v>
      </c>
      <c r="C497" s="42">
        <v>4966.47</v>
      </c>
      <c r="D497" s="32" t="s">
        <v>35</v>
      </c>
      <c r="E497" s="42">
        <f t="shared" si="67"/>
        <v>71.510000000000005</v>
      </c>
      <c r="F497" s="42">
        <f t="shared" si="112"/>
        <v>78.441355136798236</v>
      </c>
      <c r="G497" s="42">
        <f t="shared" si="126"/>
        <v>5116.4213551367984</v>
      </c>
    </row>
    <row r="498" spans="1:7">
      <c r="A498" s="41">
        <f t="shared" si="127"/>
        <v>42951</v>
      </c>
      <c r="B498" s="41">
        <v>42955</v>
      </c>
      <c r="C498" s="42">
        <v>4965.2</v>
      </c>
      <c r="D498" s="32" t="s">
        <v>35</v>
      </c>
      <c r="E498" s="42">
        <f t="shared" si="67"/>
        <v>71.510000000000005</v>
      </c>
      <c r="F498" s="42">
        <f t="shared" si="112"/>
        <v>78.441355136798236</v>
      </c>
      <c r="G498" s="42">
        <f t="shared" si="126"/>
        <v>5115.151355136798</v>
      </c>
    </row>
    <row r="499" spans="1:7">
      <c r="A499" s="41">
        <f t="shared" si="127"/>
        <v>42956</v>
      </c>
      <c r="B499" s="41">
        <v>42957</v>
      </c>
      <c r="C499" s="42">
        <v>4910.91</v>
      </c>
      <c r="D499" s="32" t="s">
        <v>35</v>
      </c>
      <c r="E499" s="42">
        <f t="shared" si="67"/>
        <v>71.510000000000005</v>
      </c>
      <c r="F499" s="42">
        <f t="shared" si="112"/>
        <v>78.441355136798236</v>
      </c>
      <c r="G499" s="42">
        <f t="shared" si="126"/>
        <v>5060.861355136798</v>
      </c>
    </row>
    <row r="500" spans="1:7">
      <c r="A500" s="41">
        <f t="shared" si="127"/>
        <v>42958</v>
      </c>
      <c r="B500" s="41">
        <v>42961</v>
      </c>
      <c r="C500" s="42">
        <v>4985.6099999999997</v>
      </c>
      <c r="D500" s="32" t="s">
        <v>35</v>
      </c>
      <c r="E500" s="42">
        <f t="shared" si="67"/>
        <v>71.510000000000005</v>
      </c>
      <c r="F500" s="42">
        <f t="shared" si="112"/>
        <v>78.441355136798236</v>
      </c>
      <c r="G500" s="42">
        <f t="shared" ref="G500:G505" si="128">+C500+E500+F500</f>
        <v>5135.5613551367978</v>
      </c>
    </row>
    <row r="501" spans="1:7">
      <c r="A501" s="41">
        <f t="shared" si="127"/>
        <v>42962</v>
      </c>
      <c r="B501" s="41">
        <v>42964</v>
      </c>
      <c r="C501" s="42">
        <v>4918</v>
      </c>
      <c r="D501" s="32" t="s">
        <v>35</v>
      </c>
      <c r="E501" s="42">
        <f t="shared" si="67"/>
        <v>71.510000000000005</v>
      </c>
      <c r="F501" s="42">
        <f t="shared" si="112"/>
        <v>78.441355136798236</v>
      </c>
      <c r="G501" s="42">
        <f t="shared" si="128"/>
        <v>5067.9513551367982</v>
      </c>
    </row>
    <row r="502" spans="1:7">
      <c r="A502" s="41">
        <f t="shared" ref="A502:A508" si="129">+B501+1</f>
        <v>42965</v>
      </c>
      <c r="B502" s="41">
        <v>42969</v>
      </c>
      <c r="C502" s="42">
        <v>4719.84</v>
      </c>
      <c r="D502" s="32" t="s">
        <v>35</v>
      </c>
      <c r="E502" s="42">
        <f t="shared" si="67"/>
        <v>71.510000000000005</v>
      </c>
      <c r="F502" s="42">
        <f t="shared" si="112"/>
        <v>78.441355136798236</v>
      </c>
      <c r="G502" s="42">
        <f t="shared" si="128"/>
        <v>4869.7913551367983</v>
      </c>
    </row>
    <row r="503" spans="1:7">
      <c r="A503" s="41">
        <f t="shared" si="129"/>
        <v>42970</v>
      </c>
      <c r="B503" s="41">
        <v>42971</v>
      </c>
      <c r="C503" s="42">
        <v>4742.38</v>
      </c>
      <c r="D503" s="32" t="s">
        <v>35</v>
      </c>
      <c r="E503" s="42">
        <f t="shared" si="67"/>
        <v>71.510000000000005</v>
      </c>
      <c r="F503" s="42">
        <f t="shared" si="112"/>
        <v>78.441355136798236</v>
      </c>
      <c r="G503" s="42">
        <f t="shared" si="128"/>
        <v>4892.3313551367983</v>
      </c>
    </row>
    <row r="504" spans="1:7">
      <c r="A504" s="41">
        <f t="shared" si="129"/>
        <v>42972</v>
      </c>
      <c r="B504" s="41">
        <v>42975</v>
      </c>
      <c r="C504" s="42">
        <v>4910.1499999999996</v>
      </c>
      <c r="D504" s="32" t="s">
        <v>35</v>
      </c>
      <c r="E504" s="42">
        <f t="shared" si="67"/>
        <v>71.510000000000005</v>
      </c>
      <c r="F504" s="42">
        <f t="shared" si="112"/>
        <v>78.441355136798236</v>
      </c>
      <c r="G504" s="42">
        <f t="shared" si="128"/>
        <v>5060.1013551367978</v>
      </c>
    </row>
    <row r="505" spans="1:7">
      <c r="A505" s="41">
        <f t="shared" si="129"/>
        <v>42976</v>
      </c>
      <c r="B505" s="41">
        <v>42978</v>
      </c>
      <c r="C505" s="42">
        <v>4888.1099999999997</v>
      </c>
      <c r="D505" s="32" t="s">
        <v>35</v>
      </c>
      <c r="E505" s="42">
        <f t="shared" si="67"/>
        <v>71.510000000000005</v>
      </c>
      <c r="F505" s="42">
        <f t="shared" si="112"/>
        <v>78.441355136798236</v>
      </c>
      <c r="G505" s="42">
        <f t="shared" si="128"/>
        <v>5038.0613551367978</v>
      </c>
    </row>
    <row r="506" spans="1:7">
      <c r="A506" s="41">
        <f t="shared" si="129"/>
        <v>42979</v>
      </c>
      <c r="B506" s="41">
        <v>42982</v>
      </c>
      <c r="C506" s="42">
        <v>5070.71</v>
      </c>
      <c r="D506" s="32" t="s">
        <v>35</v>
      </c>
      <c r="E506" s="42">
        <f t="shared" si="67"/>
        <v>71.510000000000005</v>
      </c>
      <c r="F506" s="42">
        <f t="shared" si="112"/>
        <v>78.441355136798236</v>
      </c>
      <c r="G506" s="42">
        <f t="shared" ref="G506:G511" si="130">+C506+E506+F506</f>
        <v>5220.6613551367982</v>
      </c>
    </row>
    <row r="507" spans="1:7">
      <c r="A507" s="41">
        <f t="shared" si="129"/>
        <v>42983</v>
      </c>
      <c r="B507" s="41">
        <v>42985</v>
      </c>
      <c r="C507" s="42">
        <v>5397.49</v>
      </c>
      <c r="D507" s="32" t="s">
        <v>35</v>
      </c>
      <c r="E507" s="42">
        <f t="shared" si="67"/>
        <v>71.510000000000005</v>
      </c>
      <c r="F507" s="42">
        <f t="shared" si="112"/>
        <v>78.441355136798236</v>
      </c>
      <c r="G507" s="42">
        <f t="shared" si="130"/>
        <v>5547.4413551367979</v>
      </c>
    </row>
    <row r="508" spans="1:7">
      <c r="A508" s="41">
        <f t="shared" si="129"/>
        <v>42986</v>
      </c>
      <c r="B508" s="41">
        <v>42989</v>
      </c>
      <c r="C508" s="42">
        <v>5390.36</v>
      </c>
      <c r="D508" s="32" t="s">
        <v>35</v>
      </c>
      <c r="E508" s="42">
        <f t="shared" si="67"/>
        <v>71.510000000000005</v>
      </c>
      <c r="F508" s="42">
        <f t="shared" si="112"/>
        <v>78.441355136798236</v>
      </c>
      <c r="G508" s="42">
        <f t="shared" si="130"/>
        <v>5540.3113551367978</v>
      </c>
    </row>
    <row r="509" spans="1:7">
      <c r="A509" s="41">
        <f t="shared" ref="A509:A516" si="131">+B508+1</f>
        <v>42990</v>
      </c>
      <c r="B509" s="41">
        <v>42992</v>
      </c>
      <c r="C509" s="42">
        <v>5380.25</v>
      </c>
      <c r="D509" s="32" t="s">
        <v>35</v>
      </c>
      <c r="E509" s="42">
        <f t="shared" si="67"/>
        <v>71.510000000000005</v>
      </c>
      <c r="F509" s="42">
        <f t="shared" si="112"/>
        <v>78.441355136798236</v>
      </c>
      <c r="G509" s="42">
        <f t="shared" si="130"/>
        <v>5530.2013551367982</v>
      </c>
    </row>
    <row r="510" spans="1:7">
      <c r="A510" s="41">
        <f t="shared" si="131"/>
        <v>42993</v>
      </c>
      <c r="B510" s="41">
        <v>42996</v>
      </c>
      <c r="C510" s="42">
        <v>5218.53</v>
      </c>
      <c r="D510" s="32" t="s">
        <v>35</v>
      </c>
      <c r="E510" s="42">
        <f t="shared" si="67"/>
        <v>71.510000000000005</v>
      </c>
      <c r="F510" s="42">
        <f t="shared" si="112"/>
        <v>78.441355136798236</v>
      </c>
      <c r="G510" s="42">
        <f t="shared" si="130"/>
        <v>5368.4813551367979</v>
      </c>
    </row>
    <row r="511" spans="1:7">
      <c r="A511" s="41">
        <f t="shared" si="131"/>
        <v>42997</v>
      </c>
      <c r="B511" s="41">
        <v>42999</v>
      </c>
      <c r="C511" s="42">
        <v>5269.42</v>
      </c>
      <c r="D511" s="32" t="s">
        <v>35</v>
      </c>
      <c r="E511" s="42">
        <f t="shared" si="67"/>
        <v>71.510000000000005</v>
      </c>
      <c r="F511" s="42">
        <f t="shared" si="112"/>
        <v>78.441355136798236</v>
      </c>
      <c r="G511" s="42">
        <f t="shared" si="130"/>
        <v>5419.3713551367982</v>
      </c>
    </row>
    <row r="512" spans="1:7">
      <c r="A512" s="41">
        <f t="shared" si="131"/>
        <v>43000</v>
      </c>
      <c r="B512" s="41">
        <v>43003</v>
      </c>
      <c r="C512" s="42">
        <v>5270.73</v>
      </c>
      <c r="D512" s="32" t="s">
        <v>35</v>
      </c>
      <c r="E512" s="42">
        <f t="shared" si="67"/>
        <v>71.510000000000005</v>
      </c>
      <c r="F512" s="42">
        <f t="shared" si="112"/>
        <v>78.441355136798236</v>
      </c>
      <c r="G512" s="42">
        <f t="shared" ref="G512:G517" si="132">+C512+E512+F512</f>
        <v>5420.6813551367977</v>
      </c>
    </row>
    <row r="513" spans="1:7">
      <c r="A513" s="41">
        <f t="shared" si="131"/>
        <v>43004</v>
      </c>
      <c r="B513" s="41">
        <v>43006</v>
      </c>
      <c r="C513" s="42">
        <v>5297.62</v>
      </c>
      <c r="D513" s="32" t="s">
        <v>35</v>
      </c>
      <c r="E513" s="42">
        <f t="shared" si="67"/>
        <v>71.510000000000005</v>
      </c>
      <c r="F513" s="42">
        <f t="shared" si="112"/>
        <v>78.441355136798236</v>
      </c>
      <c r="G513" s="42">
        <f t="shared" si="132"/>
        <v>5447.571355136798</v>
      </c>
    </row>
    <row r="514" spans="1:7">
      <c r="A514" s="41">
        <f t="shared" si="131"/>
        <v>43007</v>
      </c>
      <c r="B514" s="41">
        <v>43008</v>
      </c>
      <c r="C514" s="42">
        <v>5418.08</v>
      </c>
      <c r="D514" s="32" t="s">
        <v>35</v>
      </c>
      <c r="E514" s="42">
        <f t="shared" si="67"/>
        <v>71.510000000000005</v>
      </c>
      <c r="F514" s="42">
        <f t="shared" si="112"/>
        <v>78.441355136798236</v>
      </c>
      <c r="G514" s="42">
        <f t="shared" si="132"/>
        <v>5568.0313551367981</v>
      </c>
    </row>
    <row r="515" spans="1:7">
      <c r="A515" s="41">
        <f t="shared" si="131"/>
        <v>43009</v>
      </c>
      <c r="B515" s="41">
        <v>43010</v>
      </c>
      <c r="C515" s="42">
        <v>5418.08</v>
      </c>
      <c r="D515" s="32" t="s">
        <v>35</v>
      </c>
      <c r="E515" s="42">
        <f t="shared" si="67"/>
        <v>71.510000000000005</v>
      </c>
      <c r="F515" s="42">
        <f t="shared" si="112"/>
        <v>78.441355136798236</v>
      </c>
      <c r="G515" s="42">
        <f t="shared" si="132"/>
        <v>5568.0313551367981</v>
      </c>
    </row>
    <row r="516" spans="1:7">
      <c r="A516" s="41">
        <f t="shared" si="131"/>
        <v>43011</v>
      </c>
      <c r="B516" s="41">
        <v>43013</v>
      </c>
      <c r="C516" s="42">
        <v>5338.3899999999994</v>
      </c>
      <c r="D516" s="32" t="s">
        <v>35</v>
      </c>
      <c r="E516" s="42">
        <f t="shared" si="67"/>
        <v>71.510000000000005</v>
      </c>
      <c r="F516" s="42">
        <f t="shared" si="112"/>
        <v>78.441355136798236</v>
      </c>
      <c r="G516" s="42">
        <f t="shared" si="132"/>
        <v>5488.3413551367976</v>
      </c>
    </row>
    <row r="517" spans="1:7">
      <c r="A517" s="41">
        <f t="shared" ref="A517:A523" si="133">+B516+1</f>
        <v>43014</v>
      </c>
      <c r="B517" s="41">
        <v>43017</v>
      </c>
      <c r="C517" s="42">
        <v>5278.11</v>
      </c>
      <c r="D517" s="32" t="s">
        <v>35</v>
      </c>
      <c r="E517" s="42">
        <f t="shared" si="67"/>
        <v>71.510000000000005</v>
      </c>
      <c r="F517" s="42">
        <f t="shared" si="112"/>
        <v>78.441355136798236</v>
      </c>
      <c r="G517" s="42">
        <f t="shared" si="132"/>
        <v>5428.0613551367978</v>
      </c>
    </row>
    <row r="518" spans="1:7">
      <c r="A518" s="41">
        <f t="shared" si="133"/>
        <v>43018</v>
      </c>
      <c r="B518" s="41">
        <v>43020</v>
      </c>
      <c r="C518" s="42">
        <v>5126.83</v>
      </c>
      <c r="D518" s="32" t="s">
        <v>35</v>
      </c>
      <c r="E518" s="42">
        <f t="shared" si="67"/>
        <v>71.510000000000005</v>
      </c>
      <c r="F518" s="42">
        <f t="shared" si="112"/>
        <v>78.441355136798236</v>
      </c>
      <c r="G518" s="42">
        <f t="shared" ref="G518:G523" si="134">+C518+E518+F518</f>
        <v>5276.7813551367981</v>
      </c>
    </row>
    <row r="519" spans="1:7">
      <c r="A519" s="41">
        <f t="shared" si="133"/>
        <v>43021</v>
      </c>
      <c r="B519" s="41">
        <v>43025</v>
      </c>
      <c r="C519" s="42">
        <v>5275.69</v>
      </c>
      <c r="D519" s="32" t="s">
        <v>35</v>
      </c>
      <c r="E519" s="42">
        <f t="shared" si="67"/>
        <v>71.510000000000005</v>
      </c>
      <c r="F519" s="42">
        <f t="shared" si="112"/>
        <v>78.441355136798236</v>
      </c>
      <c r="G519" s="42">
        <f t="shared" si="134"/>
        <v>5425.6413551367978</v>
      </c>
    </row>
    <row r="520" spans="1:7">
      <c r="A520" s="41">
        <f t="shared" si="133"/>
        <v>43026</v>
      </c>
      <c r="B520" s="41">
        <v>43027</v>
      </c>
      <c r="C520" s="42">
        <v>5327.88</v>
      </c>
      <c r="D520" s="32" t="s">
        <v>35</v>
      </c>
      <c r="E520" s="42">
        <f t="shared" si="67"/>
        <v>71.510000000000005</v>
      </c>
      <c r="F520" s="42">
        <f t="shared" si="112"/>
        <v>78.441355136798236</v>
      </c>
      <c r="G520" s="42">
        <f t="shared" si="134"/>
        <v>5477.8313551367983</v>
      </c>
    </row>
    <row r="521" spans="1:7">
      <c r="A521" s="41">
        <f t="shared" si="133"/>
        <v>43028</v>
      </c>
      <c r="B521" s="41">
        <v>43031</v>
      </c>
      <c r="C521" s="42">
        <v>5308.1799999999994</v>
      </c>
      <c r="D521" s="32" t="s">
        <v>35</v>
      </c>
      <c r="E521" s="42">
        <f t="shared" si="67"/>
        <v>71.510000000000005</v>
      </c>
      <c r="F521" s="42">
        <f t="shared" si="112"/>
        <v>78.441355136798236</v>
      </c>
      <c r="G521" s="42">
        <f t="shared" si="134"/>
        <v>5458.1313551367975</v>
      </c>
    </row>
    <row r="522" spans="1:7">
      <c r="A522" s="41">
        <f t="shared" si="133"/>
        <v>43032</v>
      </c>
      <c r="B522" s="41">
        <v>43034</v>
      </c>
      <c r="C522" s="42">
        <v>5273.27</v>
      </c>
      <c r="D522" s="32" t="s">
        <v>35</v>
      </c>
      <c r="E522" s="42">
        <f t="shared" si="67"/>
        <v>71.510000000000005</v>
      </c>
      <c r="F522" s="42">
        <f t="shared" si="112"/>
        <v>78.441355136798236</v>
      </c>
      <c r="G522" s="42">
        <f t="shared" si="134"/>
        <v>5423.2213551367986</v>
      </c>
    </row>
    <row r="523" spans="1:7">
      <c r="A523" s="41">
        <f t="shared" si="133"/>
        <v>43035</v>
      </c>
      <c r="B523" s="41">
        <v>43038</v>
      </c>
      <c r="C523" s="42">
        <v>5399.25</v>
      </c>
      <c r="D523" s="32" t="s">
        <v>35</v>
      </c>
      <c r="E523" s="42">
        <f t="shared" si="67"/>
        <v>71.510000000000005</v>
      </c>
      <c r="F523" s="42">
        <f t="shared" si="112"/>
        <v>78.441355136798236</v>
      </c>
      <c r="G523" s="42">
        <f t="shared" si="134"/>
        <v>5549.2013551367982</v>
      </c>
    </row>
    <row r="524" spans="1:7">
      <c r="A524" s="41">
        <f t="shared" ref="A524:A530" si="135">+B523+1</f>
        <v>43039</v>
      </c>
      <c r="B524" s="41">
        <v>43039</v>
      </c>
      <c r="C524" s="42">
        <v>5613.24</v>
      </c>
      <c r="D524" s="32" t="s">
        <v>35</v>
      </c>
      <c r="E524" s="42">
        <f t="shared" si="67"/>
        <v>71.510000000000005</v>
      </c>
      <c r="F524" s="42">
        <f t="shared" si="112"/>
        <v>78.441355136798236</v>
      </c>
      <c r="G524" s="42">
        <f t="shared" ref="G524:G529" si="136">+C524+E524+F524</f>
        <v>5763.1913551367979</v>
      </c>
    </row>
    <row r="525" spans="1:7">
      <c r="A525" s="41">
        <f t="shared" si="135"/>
        <v>43040</v>
      </c>
      <c r="B525" s="41">
        <v>43041</v>
      </c>
      <c r="C525" s="42">
        <v>5613.24</v>
      </c>
      <c r="D525" s="32" t="s">
        <v>35</v>
      </c>
      <c r="E525" s="42">
        <f t="shared" si="67"/>
        <v>71.510000000000005</v>
      </c>
      <c r="F525" s="42">
        <f t="shared" si="112"/>
        <v>78.441355136798236</v>
      </c>
      <c r="G525" s="42">
        <f t="shared" si="136"/>
        <v>5763.1913551367979</v>
      </c>
    </row>
    <row r="526" spans="1:7">
      <c r="A526" s="41">
        <f t="shared" si="135"/>
        <v>43042</v>
      </c>
      <c r="B526" s="41">
        <v>43046</v>
      </c>
      <c r="C526" s="42">
        <v>5632.83</v>
      </c>
      <c r="D526" s="32" t="s">
        <v>35</v>
      </c>
      <c r="E526" s="42">
        <f t="shared" si="67"/>
        <v>71.510000000000005</v>
      </c>
      <c r="F526" s="42">
        <f t="shared" si="112"/>
        <v>78.441355136798236</v>
      </c>
      <c r="G526" s="42">
        <f t="shared" si="136"/>
        <v>5782.7813551367981</v>
      </c>
    </row>
    <row r="527" spans="1:7">
      <c r="A527" s="41">
        <f t="shared" si="135"/>
        <v>43047</v>
      </c>
      <c r="B527" s="41">
        <v>43048</v>
      </c>
      <c r="C527" s="42">
        <v>5874.74</v>
      </c>
      <c r="D527" s="32" t="s">
        <v>35</v>
      </c>
      <c r="E527" s="42">
        <f t="shared" si="67"/>
        <v>71.510000000000005</v>
      </c>
      <c r="F527" s="42">
        <f t="shared" si="112"/>
        <v>78.441355136798236</v>
      </c>
      <c r="G527" s="42">
        <f t="shared" si="136"/>
        <v>6024.6913551367979</v>
      </c>
    </row>
    <row r="528" spans="1:7">
      <c r="A528" s="41">
        <f t="shared" si="135"/>
        <v>43049</v>
      </c>
      <c r="B528" s="41">
        <v>43053</v>
      </c>
      <c r="C528" s="42">
        <v>5762.76</v>
      </c>
      <c r="D528" s="32" t="s">
        <v>35</v>
      </c>
      <c r="E528" s="42">
        <f t="shared" si="67"/>
        <v>71.510000000000005</v>
      </c>
      <c r="F528" s="42">
        <f t="shared" si="112"/>
        <v>78.441355136798236</v>
      </c>
      <c r="G528" s="42">
        <f t="shared" si="136"/>
        <v>5912.7113551367984</v>
      </c>
    </row>
    <row r="529" spans="1:7">
      <c r="A529" s="41">
        <f t="shared" si="135"/>
        <v>43054</v>
      </c>
      <c r="B529" s="41">
        <v>43055</v>
      </c>
      <c r="C529" s="42">
        <v>5720.83</v>
      </c>
      <c r="D529" s="32" t="s">
        <v>35</v>
      </c>
      <c r="E529" s="42">
        <f t="shared" si="67"/>
        <v>71.510000000000005</v>
      </c>
      <c r="F529" s="42">
        <f t="shared" si="112"/>
        <v>78.441355136798236</v>
      </c>
      <c r="G529" s="42">
        <f t="shared" si="136"/>
        <v>5870.7813551367981</v>
      </c>
    </row>
    <row r="530" spans="1:7">
      <c r="A530" s="41">
        <f t="shared" si="135"/>
        <v>43056</v>
      </c>
      <c r="B530" s="41">
        <v>43059</v>
      </c>
      <c r="C530" s="42">
        <v>5672.98</v>
      </c>
      <c r="D530" s="32" t="s">
        <v>35</v>
      </c>
      <c r="E530" s="42">
        <f t="shared" si="67"/>
        <v>71.510000000000005</v>
      </c>
      <c r="F530" s="42">
        <f t="shared" si="112"/>
        <v>78.441355136798236</v>
      </c>
      <c r="G530" s="42">
        <f t="shared" ref="G530:G535" si="137">+C530+E530+F530</f>
        <v>5822.9313551367977</v>
      </c>
    </row>
    <row r="531" spans="1:7">
      <c r="A531" s="41">
        <f t="shared" ref="A531:A537" si="138">+B530+1</f>
        <v>43060</v>
      </c>
      <c r="B531" s="41">
        <v>43062</v>
      </c>
      <c r="C531" s="42">
        <v>5781.08</v>
      </c>
      <c r="D531" s="32" t="s">
        <v>35</v>
      </c>
      <c r="E531" s="42">
        <f t="shared" si="67"/>
        <v>71.510000000000005</v>
      </c>
      <c r="F531" s="42">
        <f t="shared" si="112"/>
        <v>78.441355136798236</v>
      </c>
      <c r="G531" s="42">
        <f t="shared" si="137"/>
        <v>5931.0313551367981</v>
      </c>
    </row>
    <row r="532" spans="1:7">
      <c r="A532" s="41">
        <f t="shared" si="138"/>
        <v>43063</v>
      </c>
      <c r="B532" s="41">
        <v>43066</v>
      </c>
      <c r="C532" s="42">
        <v>5698.09</v>
      </c>
      <c r="D532" s="32" t="s">
        <v>35</v>
      </c>
      <c r="E532" s="42">
        <f t="shared" si="67"/>
        <v>71.510000000000005</v>
      </c>
      <c r="F532" s="42">
        <f t="shared" si="112"/>
        <v>78.441355136798236</v>
      </c>
      <c r="G532" s="42">
        <f t="shared" si="137"/>
        <v>5848.0413551367983</v>
      </c>
    </row>
    <row r="533" spans="1:7">
      <c r="A533" s="41">
        <f t="shared" si="138"/>
        <v>43067</v>
      </c>
      <c r="B533" s="41">
        <v>43069</v>
      </c>
      <c r="C533" s="42">
        <v>5698.09</v>
      </c>
      <c r="D533" s="32" t="s">
        <v>35</v>
      </c>
      <c r="E533" s="42">
        <f t="shared" si="67"/>
        <v>71.510000000000005</v>
      </c>
      <c r="F533" s="42">
        <f t="shared" si="112"/>
        <v>78.441355136798236</v>
      </c>
      <c r="G533" s="42">
        <f t="shared" si="137"/>
        <v>5848.0413551367983</v>
      </c>
    </row>
    <row r="534" spans="1:7">
      <c r="A534" s="41">
        <f t="shared" si="138"/>
        <v>43070</v>
      </c>
      <c r="B534" s="41">
        <v>43073</v>
      </c>
      <c r="C534" s="42">
        <v>5660.2</v>
      </c>
      <c r="D534" s="32" t="s">
        <v>35</v>
      </c>
      <c r="E534" s="42">
        <f t="shared" ref="E534:E539" si="139">+E533</f>
        <v>71.510000000000005</v>
      </c>
      <c r="F534" s="42">
        <f t="shared" si="112"/>
        <v>78.441355136798236</v>
      </c>
      <c r="G534" s="42">
        <f t="shared" si="137"/>
        <v>5810.151355136798</v>
      </c>
    </row>
    <row r="535" spans="1:7">
      <c r="A535" s="41">
        <f t="shared" si="138"/>
        <v>43074</v>
      </c>
      <c r="B535" s="41">
        <v>43076</v>
      </c>
      <c r="C535" s="42">
        <v>5728.72</v>
      </c>
      <c r="D535" s="32" t="s">
        <v>35</v>
      </c>
      <c r="E535" s="42">
        <f t="shared" si="139"/>
        <v>71.510000000000005</v>
      </c>
      <c r="F535" s="42">
        <f t="shared" si="112"/>
        <v>78.441355136798236</v>
      </c>
      <c r="G535" s="42">
        <f t="shared" si="137"/>
        <v>5878.6713551367984</v>
      </c>
    </row>
    <row r="536" spans="1:7">
      <c r="A536" s="41">
        <f t="shared" si="138"/>
        <v>43077</v>
      </c>
      <c r="B536" s="41">
        <v>43080</v>
      </c>
      <c r="C536" s="42">
        <v>5520.61</v>
      </c>
      <c r="D536" s="32" t="s">
        <v>35</v>
      </c>
      <c r="E536" s="42">
        <f t="shared" si="139"/>
        <v>71.510000000000005</v>
      </c>
      <c r="F536" s="42">
        <f t="shared" si="112"/>
        <v>78.441355136798236</v>
      </c>
      <c r="G536" s="42">
        <f t="shared" ref="G536:G541" si="140">+C536+E536+F536</f>
        <v>5670.5613551367978</v>
      </c>
    </row>
    <row r="537" spans="1:7">
      <c r="A537" s="41">
        <f t="shared" si="138"/>
        <v>43081</v>
      </c>
      <c r="B537" s="41">
        <v>43083</v>
      </c>
      <c r="C537" s="42">
        <v>5771.86</v>
      </c>
      <c r="D537" s="32" t="s">
        <v>35</v>
      </c>
      <c r="E537" s="42">
        <f t="shared" si="139"/>
        <v>71.510000000000005</v>
      </c>
      <c r="F537" s="42">
        <f t="shared" si="112"/>
        <v>78.441355136798236</v>
      </c>
      <c r="G537" s="42">
        <f t="shared" si="140"/>
        <v>5921.8113551367978</v>
      </c>
    </row>
    <row r="538" spans="1:7">
      <c r="A538" s="41">
        <f t="shared" ref="A538:A543" si="141">+B537+1</f>
        <v>43084</v>
      </c>
      <c r="B538" s="41">
        <v>43087</v>
      </c>
      <c r="C538" s="42">
        <v>5693.1799999999994</v>
      </c>
      <c r="D538" s="32" t="s">
        <v>35</v>
      </c>
      <c r="E538" s="42">
        <f t="shared" si="139"/>
        <v>71.510000000000005</v>
      </c>
      <c r="F538" s="42">
        <f t="shared" si="112"/>
        <v>78.441355136798236</v>
      </c>
      <c r="G538" s="42">
        <f t="shared" si="140"/>
        <v>5843.1313551367975</v>
      </c>
    </row>
    <row r="539" spans="1:7">
      <c r="A539" s="41">
        <f t="shared" si="141"/>
        <v>43088</v>
      </c>
      <c r="B539" s="41">
        <v>43090</v>
      </c>
      <c r="C539" s="42">
        <v>5617.28</v>
      </c>
      <c r="D539" s="32" t="s">
        <v>35</v>
      </c>
      <c r="E539" s="42">
        <f t="shared" si="139"/>
        <v>71.510000000000005</v>
      </c>
      <c r="F539" s="42">
        <f t="shared" si="112"/>
        <v>78.441355136798236</v>
      </c>
      <c r="G539" s="42">
        <f t="shared" si="140"/>
        <v>5767.2313551367979</v>
      </c>
    </row>
    <row r="540" spans="1:7">
      <c r="A540" s="41">
        <f t="shared" si="141"/>
        <v>43091</v>
      </c>
      <c r="B540" s="41">
        <f>+A540+4</f>
        <v>43095</v>
      </c>
      <c r="C540" s="42">
        <v>5663.21</v>
      </c>
      <c r="D540" s="32" t="s">
        <v>35</v>
      </c>
      <c r="E540" s="42">
        <f t="shared" ref="E540:E545" si="142">+E539</f>
        <v>71.510000000000005</v>
      </c>
      <c r="F540" s="42">
        <f t="shared" si="112"/>
        <v>78.441355136798236</v>
      </c>
      <c r="G540" s="42">
        <f t="shared" si="140"/>
        <v>5813.1613551367982</v>
      </c>
    </row>
    <row r="541" spans="1:7">
      <c r="A541" s="41">
        <f t="shared" si="141"/>
        <v>43096</v>
      </c>
      <c r="B541" s="41">
        <f>+A541+1</f>
        <v>43097</v>
      </c>
      <c r="C541" s="42">
        <v>5751.65</v>
      </c>
      <c r="D541" s="32" t="s">
        <v>35</v>
      </c>
      <c r="E541" s="42">
        <f t="shared" si="142"/>
        <v>71.510000000000005</v>
      </c>
      <c r="F541" s="42">
        <f t="shared" si="112"/>
        <v>78.441355136798236</v>
      </c>
      <c r="G541" s="42">
        <f t="shared" si="140"/>
        <v>5901.6013551367978</v>
      </c>
    </row>
    <row r="542" spans="1:7">
      <c r="A542" s="41">
        <f t="shared" si="141"/>
        <v>43098</v>
      </c>
      <c r="B542" s="41">
        <v>43100</v>
      </c>
      <c r="C542" s="42">
        <v>5913.24</v>
      </c>
      <c r="D542" s="32" t="s">
        <v>35</v>
      </c>
      <c r="E542" s="42">
        <f t="shared" si="142"/>
        <v>71.510000000000005</v>
      </c>
      <c r="F542" s="42">
        <f t="shared" si="112"/>
        <v>78.441355136798236</v>
      </c>
      <c r="G542" s="42">
        <f t="shared" ref="G542:G547" si="143">+C542+E542+F542</f>
        <v>6063.1913551367979</v>
      </c>
    </row>
    <row r="543" spans="1:7">
      <c r="A543" s="41">
        <f t="shared" si="141"/>
        <v>43101</v>
      </c>
      <c r="B543" s="41">
        <v>43102</v>
      </c>
      <c r="C543" s="42">
        <v>5913.24</v>
      </c>
      <c r="D543" s="32" t="s">
        <v>35</v>
      </c>
      <c r="E543" s="42">
        <f t="shared" si="142"/>
        <v>71.510000000000005</v>
      </c>
      <c r="F543" s="44">
        <f>+'Otros Cargos'!E99</f>
        <v>80.794595790902179</v>
      </c>
      <c r="G543" s="42">
        <f t="shared" si="143"/>
        <v>6065.5445957909023</v>
      </c>
    </row>
    <row r="544" spans="1:7">
      <c r="A544" s="41">
        <f t="shared" ref="A544:A550" si="144">+B543+1</f>
        <v>43103</v>
      </c>
      <c r="B544" s="41">
        <v>43104</v>
      </c>
      <c r="C544" s="42">
        <v>6074.7199999999993</v>
      </c>
      <c r="D544" s="32" t="s">
        <v>35</v>
      </c>
      <c r="E544" s="42">
        <f t="shared" si="142"/>
        <v>71.510000000000005</v>
      </c>
      <c r="F544" s="44">
        <f t="shared" ref="F544:F549" si="145">+F543</f>
        <v>80.794595790902179</v>
      </c>
      <c r="G544" s="42">
        <f t="shared" si="143"/>
        <v>6227.0245957909019</v>
      </c>
    </row>
    <row r="545" spans="1:7">
      <c r="A545" s="41">
        <f t="shared" si="144"/>
        <v>43105</v>
      </c>
      <c r="B545" s="41">
        <v>43109</v>
      </c>
      <c r="C545" s="42">
        <v>5948.41</v>
      </c>
      <c r="D545" s="32" t="s">
        <v>35</v>
      </c>
      <c r="E545" s="42">
        <f t="shared" si="142"/>
        <v>71.510000000000005</v>
      </c>
      <c r="F545" s="44">
        <f t="shared" si="145"/>
        <v>80.794595790902179</v>
      </c>
      <c r="G545" s="42">
        <f t="shared" si="143"/>
        <v>6100.7145957909024</v>
      </c>
    </row>
    <row r="546" spans="1:7">
      <c r="A546" s="41">
        <f t="shared" si="144"/>
        <v>43110</v>
      </c>
      <c r="B546" s="41">
        <f>+A546+1</f>
        <v>43111</v>
      </c>
      <c r="C546" s="42">
        <v>5817.48</v>
      </c>
      <c r="D546" s="32" t="s">
        <v>35</v>
      </c>
      <c r="E546" s="42">
        <f t="shared" ref="E546:E551" si="146">+E545</f>
        <v>71.510000000000005</v>
      </c>
      <c r="F546" s="44">
        <f t="shared" si="145"/>
        <v>80.794595790902179</v>
      </c>
      <c r="G546" s="42">
        <f t="shared" si="143"/>
        <v>5969.7845957909021</v>
      </c>
    </row>
    <row r="547" spans="1:7">
      <c r="A547" s="41">
        <f t="shared" si="144"/>
        <v>43112</v>
      </c>
      <c r="B547" s="41">
        <f>+A547+3</f>
        <v>43115</v>
      </c>
      <c r="C547" s="42">
        <v>5971.86</v>
      </c>
      <c r="D547" s="32" t="s">
        <v>35</v>
      </c>
      <c r="E547" s="42">
        <f t="shared" si="146"/>
        <v>71.510000000000005</v>
      </c>
      <c r="F547" s="44">
        <f t="shared" si="145"/>
        <v>80.794595790902179</v>
      </c>
      <c r="G547" s="42">
        <f t="shared" si="143"/>
        <v>6124.1645957909022</v>
      </c>
    </row>
    <row r="548" spans="1:7">
      <c r="A548" s="41">
        <f t="shared" si="144"/>
        <v>43116</v>
      </c>
      <c r="B548" s="41">
        <v>43118</v>
      </c>
      <c r="C548" s="42">
        <v>5853.23</v>
      </c>
      <c r="D548" s="32" t="s">
        <v>35</v>
      </c>
      <c r="E548" s="42">
        <f t="shared" si="146"/>
        <v>71.510000000000005</v>
      </c>
      <c r="F548" s="44">
        <f t="shared" si="145"/>
        <v>80.794595790902179</v>
      </c>
      <c r="G548" s="42">
        <f t="shared" ref="G548:G553" si="147">+C548+E548+F548</f>
        <v>6005.5345957909021</v>
      </c>
    </row>
    <row r="549" spans="1:7">
      <c r="A549" s="41">
        <f t="shared" si="144"/>
        <v>43119</v>
      </c>
      <c r="B549" s="41">
        <v>43122</v>
      </c>
      <c r="C549" s="42">
        <v>5855.15</v>
      </c>
      <c r="D549" s="32" t="s">
        <v>35</v>
      </c>
      <c r="E549" s="42">
        <f t="shared" si="146"/>
        <v>71.510000000000005</v>
      </c>
      <c r="F549" s="44">
        <f t="shared" si="145"/>
        <v>80.794595790902179</v>
      </c>
      <c r="G549" s="42">
        <f t="shared" si="147"/>
        <v>6007.4545957909022</v>
      </c>
    </row>
    <row r="550" spans="1:7">
      <c r="A550" s="41">
        <f t="shared" si="144"/>
        <v>43123</v>
      </c>
      <c r="B550" s="41">
        <v>43125</v>
      </c>
      <c r="C550" s="42">
        <v>5796.2</v>
      </c>
      <c r="D550" s="32" t="s">
        <v>35</v>
      </c>
      <c r="E550" s="42">
        <f t="shared" si="146"/>
        <v>71.510000000000005</v>
      </c>
      <c r="F550" s="44">
        <f t="shared" ref="F550:F555" si="148">+F549</f>
        <v>80.794595790902179</v>
      </c>
      <c r="G550" s="42">
        <f t="shared" si="147"/>
        <v>5948.5045957909024</v>
      </c>
    </row>
    <row r="551" spans="1:7">
      <c r="A551" s="41">
        <f t="shared" ref="A551:A557" si="149">+B550+1</f>
        <v>43126</v>
      </c>
      <c r="B551" s="41">
        <v>43129</v>
      </c>
      <c r="C551" s="42">
        <v>5986.65</v>
      </c>
      <c r="D551" s="32" t="s">
        <v>35</v>
      </c>
      <c r="E551" s="42">
        <f t="shared" si="146"/>
        <v>71.510000000000005</v>
      </c>
      <c r="F551" s="44">
        <f t="shared" si="148"/>
        <v>80.794595790902179</v>
      </c>
      <c r="G551" s="42">
        <f t="shared" si="147"/>
        <v>6138.9545957909022</v>
      </c>
    </row>
    <row r="552" spans="1:7">
      <c r="A552" s="41">
        <f t="shared" si="149"/>
        <v>43130</v>
      </c>
      <c r="B552" s="41">
        <v>43132</v>
      </c>
      <c r="C552" s="42">
        <v>5891.65</v>
      </c>
      <c r="D552" s="32" t="s">
        <v>35</v>
      </c>
      <c r="E552" s="42">
        <f t="shared" ref="E552:E557" si="150">+E551</f>
        <v>71.510000000000005</v>
      </c>
      <c r="F552" s="44">
        <f t="shared" si="148"/>
        <v>80.794595790902179</v>
      </c>
      <c r="G552" s="42">
        <f t="shared" si="147"/>
        <v>6043.9545957909022</v>
      </c>
    </row>
    <row r="553" spans="1:7">
      <c r="A553" s="41">
        <f t="shared" si="149"/>
        <v>43133</v>
      </c>
      <c r="B553" s="41">
        <v>43136</v>
      </c>
      <c r="C553" s="42">
        <v>5872</v>
      </c>
      <c r="D553" s="32" t="s">
        <v>35</v>
      </c>
      <c r="E553" s="42">
        <f t="shared" si="150"/>
        <v>71.510000000000005</v>
      </c>
      <c r="F553" s="44">
        <f t="shared" si="148"/>
        <v>80.794595790902179</v>
      </c>
      <c r="G553" s="42">
        <f t="shared" si="147"/>
        <v>6024.3045957909026</v>
      </c>
    </row>
    <row r="554" spans="1:7">
      <c r="A554" s="41">
        <f t="shared" si="149"/>
        <v>43137</v>
      </c>
      <c r="B554" s="41">
        <v>43139</v>
      </c>
      <c r="C554" s="42">
        <v>5758.26</v>
      </c>
      <c r="D554" s="32" t="s">
        <v>35</v>
      </c>
      <c r="E554" s="42">
        <f t="shared" si="150"/>
        <v>71.510000000000005</v>
      </c>
      <c r="F554" s="44">
        <f t="shared" si="148"/>
        <v>80.794595790902179</v>
      </c>
      <c r="G554" s="42">
        <f t="shared" ref="G554:G559" si="151">+C554+E554+F554</f>
        <v>5910.5645957909028</v>
      </c>
    </row>
    <row r="555" spans="1:7">
      <c r="A555" s="41">
        <f t="shared" si="149"/>
        <v>43140</v>
      </c>
      <c r="B555" s="41">
        <v>43143</v>
      </c>
      <c r="C555" s="42">
        <v>5514.67</v>
      </c>
      <c r="D555" s="32" t="s">
        <v>35</v>
      </c>
      <c r="E555" s="42">
        <f t="shared" si="150"/>
        <v>71.510000000000005</v>
      </c>
      <c r="F555" s="44">
        <f t="shared" si="148"/>
        <v>80.794595790902179</v>
      </c>
      <c r="G555" s="42">
        <f t="shared" si="151"/>
        <v>5666.9745957909026</v>
      </c>
    </row>
    <row r="556" spans="1:7">
      <c r="A556" s="41">
        <f t="shared" si="149"/>
        <v>43144</v>
      </c>
      <c r="B556" s="41">
        <v>43146</v>
      </c>
      <c r="C556" s="42">
        <v>5329.31</v>
      </c>
      <c r="D556" s="32" t="s">
        <v>35</v>
      </c>
      <c r="E556" s="42">
        <f t="shared" si="150"/>
        <v>71.510000000000005</v>
      </c>
      <c r="F556" s="44">
        <f t="shared" ref="F556:F561" si="152">+F555</f>
        <v>80.794595790902179</v>
      </c>
      <c r="G556" s="42">
        <f t="shared" si="151"/>
        <v>5481.614595790903</v>
      </c>
    </row>
    <row r="557" spans="1:7">
      <c r="A557" s="41">
        <f t="shared" si="149"/>
        <v>43147</v>
      </c>
      <c r="B557" s="41">
        <v>43150</v>
      </c>
      <c r="C557" s="42">
        <v>5485.3</v>
      </c>
      <c r="D557" s="32" t="s">
        <v>35</v>
      </c>
      <c r="E557" s="42">
        <f t="shared" si="150"/>
        <v>71.510000000000005</v>
      </c>
      <c r="F557" s="44">
        <f t="shared" si="152"/>
        <v>80.794595790902179</v>
      </c>
      <c r="G557" s="42">
        <f t="shared" si="151"/>
        <v>5637.6045957909027</v>
      </c>
    </row>
    <row r="558" spans="1:7">
      <c r="A558" s="41">
        <f t="shared" ref="A558:A564" si="153">+B557+1</f>
        <v>43151</v>
      </c>
      <c r="B558" s="41">
        <v>43153</v>
      </c>
      <c r="C558" s="42">
        <v>5458.26</v>
      </c>
      <c r="D558" s="32" t="s">
        <v>35</v>
      </c>
      <c r="E558" s="42">
        <f t="shared" ref="E558:E563" si="154">+E557</f>
        <v>71.510000000000005</v>
      </c>
      <c r="F558" s="44">
        <f t="shared" si="152"/>
        <v>80.794595790902179</v>
      </c>
      <c r="G558" s="42">
        <f t="shared" si="151"/>
        <v>5610.5645957909028</v>
      </c>
    </row>
    <row r="559" spans="1:7">
      <c r="A559" s="41">
        <f t="shared" si="153"/>
        <v>43154</v>
      </c>
      <c r="B559" s="41">
        <v>43157</v>
      </c>
      <c r="C559" s="42">
        <v>5558.86</v>
      </c>
      <c r="D559" s="32" t="s">
        <v>35</v>
      </c>
      <c r="E559" s="42">
        <f t="shared" si="154"/>
        <v>71.510000000000005</v>
      </c>
      <c r="F559" s="44">
        <f t="shared" si="152"/>
        <v>80.794595790902179</v>
      </c>
      <c r="G559" s="42">
        <f t="shared" si="151"/>
        <v>5711.1645957909022</v>
      </c>
    </row>
    <row r="560" spans="1:7">
      <c r="A560" s="41">
        <f t="shared" si="153"/>
        <v>43158</v>
      </c>
      <c r="B560" s="41">
        <v>43160</v>
      </c>
      <c r="C560" s="42">
        <v>5558.86</v>
      </c>
      <c r="D560" s="32" t="s">
        <v>35</v>
      </c>
      <c r="E560" s="42">
        <f t="shared" si="154"/>
        <v>71.510000000000005</v>
      </c>
      <c r="F560" s="44">
        <f t="shared" si="152"/>
        <v>80.794595790902179</v>
      </c>
      <c r="G560" s="42">
        <f t="shared" ref="G560:G565" si="155">+C560+E560+F560</f>
        <v>5711.1645957909022</v>
      </c>
    </row>
    <row r="561" spans="1:7">
      <c r="A561" s="41">
        <f t="shared" si="153"/>
        <v>43161</v>
      </c>
      <c r="B561" s="41">
        <v>43164</v>
      </c>
      <c r="C561" s="42">
        <v>5453.58</v>
      </c>
      <c r="D561" s="32" t="s">
        <v>35</v>
      </c>
      <c r="E561" s="42">
        <f t="shared" si="154"/>
        <v>71.510000000000005</v>
      </c>
      <c r="F561" s="44">
        <f t="shared" si="152"/>
        <v>80.794595790902179</v>
      </c>
      <c r="G561" s="42">
        <f t="shared" si="155"/>
        <v>5605.8845957909025</v>
      </c>
    </row>
    <row r="562" spans="1:7">
      <c r="A562" s="41">
        <f t="shared" si="153"/>
        <v>43165</v>
      </c>
      <c r="B562" s="41">
        <v>43167</v>
      </c>
      <c r="C562" s="42">
        <v>5400.8099999999995</v>
      </c>
      <c r="D562" s="32" t="s">
        <v>35</v>
      </c>
      <c r="E562" s="42">
        <f t="shared" si="154"/>
        <v>71.510000000000005</v>
      </c>
      <c r="F562" s="44">
        <f t="shared" ref="F562:F567" si="156">+F561</f>
        <v>80.794595790902179</v>
      </c>
      <c r="G562" s="42">
        <f t="shared" si="155"/>
        <v>5553.1145957909021</v>
      </c>
    </row>
    <row r="563" spans="1:7">
      <c r="A563" s="41">
        <f t="shared" si="153"/>
        <v>43168</v>
      </c>
      <c r="B563" s="41">
        <v>43171</v>
      </c>
      <c r="C563" s="42">
        <v>5325.33</v>
      </c>
      <c r="D563" s="32" t="s">
        <v>35</v>
      </c>
      <c r="E563" s="42">
        <f t="shared" si="154"/>
        <v>71.510000000000005</v>
      </c>
      <c r="F563" s="44">
        <f t="shared" si="156"/>
        <v>80.794595790902179</v>
      </c>
      <c r="G563" s="42">
        <f t="shared" si="155"/>
        <v>5477.6345957909025</v>
      </c>
    </row>
    <row r="564" spans="1:7">
      <c r="A564" s="41">
        <f t="shared" si="153"/>
        <v>43172</v>
      </c>
      <c r="B564" s="41">
        <v>43174</v>
      </c>
      <c r="C564" s="42">
        <v>5412.48</v>
      </c>
      <c r="D564" s="32" t="s">
        <v>35</v>
      </c>
      <c r="E564" s="42">
        <f t="shared" ref="E564:E570" si="157">+E563</f>
        <v>71.510000000000005</v>
      </c>
      <c r="F564" s="44">
        <f t="shared" si="156"/>
        <v>80.794595790902179</v>
      </c>
      <c r="G564" s="42">
        <f t="shared" si="155"/>
        <v>5564.7845957909021</v>
      </c>
    </row>
    <row r="565" spans="1:7">
      <c r="A565" s="41">
        <f t="shared" ref="A565:A571" si="158">+B564+1</f>
        <v>43175</v>
      </c>
      <c r="B565" s="41">
        <v>43179</v>
      </c>
      <c r="C565" s="42">
        <v>5381.3</v>
      </c>
      <c r="D565" s="32" t="s">
        <v>35</v>
      </c>
      <c r="E565" s="42">
        <f t="shared" si="157"/>
        <v>71.510000000000005</v>
      </c>
      <c r="F565" s="44">
        <f t="shared" si="156"/>
        <v>80.794595790902179</v>
      </c>
      <c r="G565" s="42">
        <f t="shared" si="155"/>
        <v>5533.6045957909027</v>
      </c>
    </row>
    <row r="566" spans="1:7">
      <c r="A566" s="41">
        <f t="shared" si="158"/>
        <v>43180</v>
      </c>
      <c r="B566" s="41">
        <v>43181</v>
      </c>
      <c r="C566" s="42">
        <v>5454.23</v>
      </c>
      <c r="D566" s="32" t="s">
        <v>35</v>
      </c>
      <c r="E566" s="42">
        <f t="shared" si="157"/>
        <v>71.510000000000005</v>
      </c>
      <c r="F566" s="44">
        <f t="shared" si="156"/>
        <v>80.794595790902179</v>
      </c>
      <c r="G566" s="42">
        <f t="shared" ref="G566:G571" si="159">+C566+E566+F566</f>
        <v>5606.5345957909021</v>
      </c>
    </row>
    <row r="567" spans="1:7">
      <c r="A567" s="41">
        <f t="shared" si="158"/>
        <v>43182</v>
      </c>
      <c r="B567" s="41">
        <v>43185</v>
      </c>
      <c r="C567" s="42">
        <v>5771.5</v>
      </c>
      <c r="D567" s="32" t="s">
        <v>35</v>
      </c>
      <c r="E567" s="42">
        <f t="shared" si="157"/>
        <v>71.510000000000005</v>
      </c>
      <c r="F567" s="44">
        <f t="shared" si="156"/>
        <v>80.794595790902179</v>
      </c>
      <c r="G567" s="42">
        <f t="shared" si="159"/>
        <v>5923.8045957909026</v>
      </c>
    </row>
    <row r="568" spans="1:7">
      <c r="A568" s="41">
        <f t="shared" si="158"/>
        <v>43186</v>
      </c>
      <c r="B568" s="41">
        <v>43187</v>
      </c>
      <c r="C568" s="42">
        <v>5793.04</v>
      </c>
      <c r="D568" s="32" t="s">
        <v>35</v>
      </c>
      <c r="E568" s="42">
        <f t="shared" si="157"/>
        <v>71.510000000000005</v>
      </c>
      <c r="F568" s="44">
        <f t="shared" ref="F568:F573" si="160">+F567</f>
        <v>80.794595790902179</v>
      </c>
      <c r="G568" s="42">
        <f t="shared" si="159"/>
        <v>5945.3445957909025</v>
      </c>
    </row>
    <row r="569" spans="1:7">
      <c r="A569" s="41">
        <f t="shared" si="158"/>
        <v>43188</v>
      </c>
      <c r="B569" s="41">
        <v>43190</v>
      </c>
      <c r="C569" s="42">
        <v>5723.4</v>
      </c>
      <c r="D569" s="32" t="s">
        <v>35</v>
      </c>
      <c r="E569" s="42">
        <f t="shared" si="157"/>
        <v>71.510000000000005</v>
      </c>
      <c r="F569" s="44">
        <f t="shared" si="160"/>
        <v>80.794595790902179</v>
      </c>
      <c r="G569" s="42">
        <f t="shared" si="159"/>
        <v>5875.7045957909022</v>
      </c>
    </row>
    <row r="570" spans="1:7">
      <c r="A570" s="41">
        <f t="shared" si="158"/>
        <v>43191</v>
      </c>
      <c r="B570" s="41">
        <v>43192</v>
      </c>
      <c r="C570" s="42">
        <v>5723.4</v>
      </c>
      <c r="D570" s="32" t="s">
        <v>35</v>
      </c>
      <c r="E570" s="42">
        <f t="shared" si="157"/>
        <v>71.510000000000005</v>
      </c>
      <c r="F570" s="44">
        <f t="shared" si="160"/>
        <v>80.794595790902179</v>
      </c>
      <c r="G570" s="42">
        <f t="shared" si="159"/>
        <v>5875.7045957909022</v>
      </c>
    </row>
    <row r="571" spans="1:7">
      <c r="A571" s="41">
        <f t="shared" si="158"/>
        <v>43193</v>
      </c>
      <c r="B571" s="41">
        <v>43195</v>
      </c>
      <c r="C571" s="42">
        <v>5640.03</v>
      </c>
      <c r="D571" s="32" t="s">
        <v>35</v>
      </c>
      <c r="E571" s="42">
        <f t="shared" ref="E571:E576" si="161">+E570</f>
        <v>71.510000000000005</v>
      </c>
      <c r="F571" s="44">
        <f t="shared" si="160"/>
        <v>80.794595790902179</v>
      </c>
      <c r="G571" s="42">
        <f t="shared" si="159"/>
        <v>5792.3345957909023</v>
      </c>
    </row>
    <row r="572" spans="1:7">
      <c r="A572" s="41">
        <f t="shared" ref="A572:A578" si="162">+B571+1</f>
        <v>43196</v>
      </c>
      <c r="B572" s="41">
        <v>43199</v>
      </c>
      <c r="C572" s="42">
        <v>5529.51</v>
      </c>
      <c r="D572" s="32" t="s">
        <v>35</v>
      </c>
      <c r="E572" s="42">
        <f t="shared" si="161"/>
        <v>71.510000000000005</v>
      </c>
      <c r="F572" s="44">
        <f t="shared" si="160"/>
        <v>80.794595790902179</v>
      </c>
      <c r="G572" s="42">
        <f t="shared" ref="G572:G577" si="163">+C572+E572+F572</f>
        <v>5681.8145957909028</v>
      </c>
    </row>
    <row r="573" spans="1:7">
      <c r="A573" s="41">
        <f t="shared" si="162"/>
        <v>43200</v>
      </c>
      <c r="B573" s="41">
        <v>43202</v>
      </c>
      <c r="C573" s="42">
        <v>5499.92</v>
      </c>
      <c r="D573" s="32" t="s">
        <v>35</v>
      </c>
      <c r="E573" s="42">
        <f t="shared" si="161"/>
        <v>71.510000000000005</v>
      </c>
      <c r="F573" s="44">
        <f t="shared" si="160"/>
        <v>80.794595790902179</v>
      </c>
      <c r="G573" s="42">
        <f t="shared" si="163"/>
        <v>5652.2245957909026</v>
      </c>
    </row>
    <row r="574" spans="1:7">
      <c r="A574" s="41">
        <f t="shared" si="162"/>
        <v>43203</v>
      </c>
      <c r="B574" s="41">
        <v>43206</v>
      </c>
      <c r="C574" s="42">
        <v>5831.24</v>
      </c>
      <c r="D574" s="32" t="s">
        <v>35</v>
      </c>
      <c r="E574" s="42">
        <f t="shared" si="161"/>
        <v>71.510000000000005</v>
      </c>
      <c r="F574" s="44">
        <f t="shared" ref="F574:F650" si="164">+F573</f>
        <v>80.794595790902179</v>
      </c>
      <c r="G574" s="42">
        <f t="shared" si="163"/>
        <v>5983.5445957909023</v>
      </c>
    </row>
    <row r="575" spans="1:7">
      <c r="A575" s="41">
        <f t="shared" si="162"/>
        <v>43207</v>
      </c>
      <c r="B575" s="41">
        <v>43209</v>
      </c>
      <c r="C575" s="42">
        <v>5714.14</v>
      </c>
      <c r="D575" s="32" t="s">
        <v>35</v>
      </c>
      <c r="E575" s="42">
        <f t="shared" si="161"/>
        <v>71.510000000000005</v>
      </c>
      <c r="F575" s="44">
        <f t="shared" si="164"/>
        <v>80.794595790902179</v>
      </c>
      <c r="G575" s="42">
        <f t="shared" si="163"/>
        <v>5866.4445957909029</v>
      </c>
    </row>
    <row r="576" spans="1:7">
      <c r="A576" s="41">
        <f t="shared" si="162"/>
        <v>43210</v>
      </c>
      <c r="B576" s="41">
        <v>43213</v>
      </c>
      <c r="C576" s="42">
        <v>5712.22</v>
      </c>
      <c r="D576" s="32" t="s">
        <v>35</v>
      </c>
      <c r="E576" s="42">
        <f t="shared" si="161"/>
        <v>71.510000000000005</v>
      </c>
      <c r="F576" s="44">
        <f t="shared" si="164"/>
        <v>80.794595790902179</v>
      </c>
      <c r="G576" s="42">
        <f t="shared" si="163"/>
        <v>5864.5245957909028</v>
      </c>
    </row>
    <row r="577" spans="1:7">
      <c r="A577" s="41">
        <f t="shared" si="162"/>
        <v>43214</v>
      </c>
      <c r="B577" s="41">
        <v>43216</v>
      </c>
      <c r="C577" s="42">
        <v>5788.5</v>
      </c>
      <c r="D577" s="32" t="s">
        <v>35</v>
      </c>
      <c r="E577" s="42">
        <f t="shared" ref="E577:E582" si="165">+E576</f>
        <v>71.510000000000005</v>
      </c>
      <c r="F577" s="44">
        <f t="shared" si="164"/>
        <v>80.794595790902179</v>
      </c>
      <c r="G577" s="42">
        <f t="shared" si="163"/>
        <v>5940.8045957909026</v>
      </c>
    </row>
    <row r="578" spans="1:7">
      <c r="A578" s="41">
        <f t="shared" si="162"/>
        <v>43217</v>
      </c>
      <c r="B578" s="41">
        <v>43220</v>
      </c>
      <c r="C578" s="42">
        <v>5941.96</v>
      </c>
      <c r="D578" s="32" t="s">
        <v>35</v>
      </c>
      <c r="E578" s="42">
        <f t="shared" si="165"/>
        <v>71.510000000000005</v>
      </c>
      <c r="F578" s="44">
        <f t="shared" si="164"/>
        <v>80.794595790902179</v>
      </c>
      <c r="G578" s="42">
        <f t="shared" ref="G578:G583" si="166">+C578+E578+F578</f>
        <v>6094.2645957909026</v>
      </c>
    </row>
    <row r="579" spans="1:7">
      <c r="A579" s="41">
        <f t="shared" ref="A579:A585" si="167">+B578+1</f>
        <v>43221</v>
      </c>
      <c r="B579" s="41">
        <v>43223</v>
      </c>
      <c r="C579" s="42">
        <v>6041.57</v>
      </c>
      <c r="D579" s="32" t="s">
        <v>35</v>
      </c>
      <c r="E579" s="42">
        <f t="shared" si="165"/>
        <v>71.510000000000005</v>
      </c>
      <c r="F579" s="44">
        <f t="shared" si="164"/>
        <v>80.794595790902179</v>
      </c>
      <c r="G579" s="42">
        <f t="shared" si="166"/>
        <v>6193.8745957909023</v>
      </c>
    </row>
    <row r="580" spans="1:7">
      <c r="A580" s="41">
        <f t="shared" si="167"/>
        <v>43224</v>
      </c>
      <c r="B580" s="41">
        <v>43227</v>
      </c>
      <c r="C580" s="42">
        <v>6017.71</v>
      </c>
      <c r="D580" s="32" t="s">
        <v>35</v>
      </c>
      <c r="E580" s="42">
        <f t="shared" si="165"/>
        <v>71.510000000000005</v>
      </c>
      <c r="F580" s="44">
        <f t="shared" si="164"/>
        <v>80.794595790902179</v>
      </c>
      <c r="G580" s="42">
        <f t="shared" si="166"/>
        <v>6170.0145957909026</v>
      </c>
    </row>
    <row r="581" spans="1:7">
      <c r="A581" s="41">
        <f t="shared" si="167"/>
        <v>43228</v>
      </c>
      <c r="B581" s="41">
        <v>43230</v>
      </c>
      <c r="C581" s="42">
        <v>6201.65</v>
      </c>
      <c r="D581" s="32" t="s">
        <v>35</v>
      </c>
      <c r="E581" s="42">
        <f t="shared" si="165"/>
        <v>71.510000000000005</v>
      </c>
      <c r="F581" s="44">
        <f t="shared" si="164"/>
        <v>80.794595790902179</v>
      </c>
      <c r="G581" s="42">
        <f t="shared" si="166"/>
        <v>6353.9545957909022</v>
      </c>
    </row>
    <row r="582" spans="1:7">
      <c r="A582" s="41">
        <f t="shared" si="167"/>
        <v>43231</v>
      </c>
      <c r="B582" s="41">
        <v>43235</v>
      </c>
      <c r="C582" s="42">
        <v>6429.7199999999993</v>
      </c>
      <c r="D582" s="32" t="s">
        <v>35</v>
      </c>
      <c r="E582" s="42">
        <f t="shared" si="165"/>
        <v>71.510000000000005</v>
      </c>
      <c r="F582" s="44">
        <f t="shared" si="164"/>
        <v>80.794595790902179</v>
      </c>
      <c r="G582" s="42">
        <f t="shared" si="166"/>
        <v>6582.0245957909019</v>
      </c>
    </row>
    <row r="583" spans="1:7">
      <c r="A583" s="41">
        <f t="shared" si="167"/>
        <v>43236</v>
      </c>
      <c r="B583" s="41">
        <v>43237</v>
      </c>
      <c r="C583" s="42">
        <v>6345.96</v>
      </c>
      <c r="D583" s="32" t="s">
        <v>35</v>
      </c>
      <c r="E583" s="42">
        <f t="shared" ref="E583:E588" si="168">+E582</f>
        <v>71.510000000000005</v>
      </c>
      <c r="F583" s="44">
        <f t="shared" si="164"/>
        <v>80.794595790902179</v>
      </c>
      <c r="G583" s="42">
        <f t="shared" si="166"/>
        <v>6498.2645957909026</v>
      </c>
    </row>
    <row r="584" spans="1:7" ht="13.9" customHeight="1">
      <c r="A584" s="41">
        <f t="shared" si="167"/>
        <v>43238</v>
      </c>
      <c r="B584" s="41">
        <v>43241</v>
      </c>
      <c r="C584" s="42">
        <v>6605.9</v>
      </c>
      <c r="D584" s="32" t="s">
        <v>35</v>
      </c>
      <c r="E584" s="42">
        <f t="shared" si="168"/>
        <v>71.510000000000005</v>
      </c>
      <c r="F584" s="44">
        <f t="shared" si="164"/>
        <v>80.794595790902179</v>
      </c>
      <c r="G584" s="42">
        <f t="shared" ref="G584:G589" si="169">+C584+E584+F584</f>
        <v>6758.2045957909022</v>
      </c>
    </row>
    <row r="585" spans="1:7">
      <c r="A585" s="41">
        <f t="shared" si="167"/>
        <v>43242</v>
      </c>
      <c r="B585" s="41">
        <v>43244</v>
      </c>
      <c r="C585" s="42">
        <v>6585.57</v>
      </c>
      <c r="D585" s="32" t="s">
        <v>35</v>
      </c>
      <c r="E585" s="42">
        <f t="shared" si="168"/>
        <v>71.510000000000005</v>
      </c>
      <c r="F585" s="44">
        <f t="shared" si="164"/>
        <v>80.794595790902179</v>
      </c>
      <c r="G585" s="42">
        <f t="shared" si="169"/>
        <v>6737.8745957909023</v>
      </c>
    </row>
    <row r="586" spans="1:7">
      <c r="A586" s="41">
        <f t="shared" ref="A586:A592" si="170">+B585+1</f>
        <v>43245</v>
      </c>
      <c r="B586" s="41">
        <v>43248</v>
      </c>
      <c r="C586" s="42">
        <v>6550.32</v>
      </c>
      <c r="D586" s="32" t="s">
        <v>35</v>
      </c>
      <c r="E586" s="42">
        <f t="shared" si="168"/>
        <v>71.510000000000005</v>
      </c>
      <c r="F586" s="44">
        <f t="shared" si="164"/>
        <v>80.794595790902179</v>
      </c>
      <c r="G586" s="42">
        <f t="shared" si="169"/>
        <v>6702.6245957909023</v>
      </c>
    </row>
    <row r="587" spans="1:7">
      <c r="A587" s="41">
        <f t="shared" si="170"/>
        <v>43249</v>
      </c>
      <c r="B587" s="41">
        <v>43251</v>
      </c>
      <c r="C587" s="42">
        <v>6330.02</v>
      </c>
      <c r="D587" s="32" t="s">
        <v>35</v>
      </c>
      <c r="E587" s="42">
        <f t="shared" si="168"/>
        <v>71.510000000000005</v>
      </c>
      <c r="F587" s="44">
        <f t="shared" si="164"/>
        <v>80.794595790902179</v>
      </c>
      <c r="G587" s="42">
        <f t="shared" si="169"/>
        <v>6482.324595790903</v>
      </c>
    </row>
    <row r="588" spans="1:7">
      <c r="A588" s="41">
        <f t="shared" si="170"/>
        <v>43252</v>
      </c>
      <c r="B588" s="41">
        <v>43256</v>
      </c>
      <c r="C588" s="42">
        <v>6460.85</v>
      </c>
      <c r="D588" s="32" t="s">
        <v>35</v>
      </c>
      <c r="E588" s="42">
        <f t="shared" si="168"/>
        <v>71.510000000000005</v>
      </c>
      <c r="F588" s="44">
        <f t="shared" si="164"/>
        <v>80.794595790902179</v>
      </c>
      <c r="G588" s="42">
        <f t="shared" si="169"/>
        <v>6613.1545957909029</v>
      </c>
    </row>
    <row r="589" spans="1:7">
      <c r="A589" s="41">
        <f t="shared" si="170"/>
        <v>43257</v>
      </c>
      <c r="B589" s="41">
        <v>43258</v>
      </c>
      <c r="C589" s="42">
        <v>6200.87</v>
      </c>
      <c r="D589" s="32" t="s">
        <v>35</v>
      </c>
      <c r="E589" s="42">
        <f t="shared" ref="E589:E594" si="171">+E588</f>
        <v>71.510000000000005</v>
      </c>
      <c r="F589" s="44">
        <f t="shared" si="164"/>
        <v>80.794595790902179</v>
      </c>
      <c r="G589" s="42">
        <f t="shared" si="169"/>
        <v>6353.1745957909025</v>
      </c>
    </row>
    <row r="590" spans="1:7">
      <c r="A590" s="41">
        <f t="shared" si="170"/>
        <v>43259</v>
      </c>
      <c r="B590" s="41">
        <v>43263</v>
      </c>
      <c r="C590" s="42">
        <v>6106.26</v>
      </c>
      <c r="D590" s="32" t="s">
        <v>35</v>
      </c>
      <c r="E590" s="42">
        <f t="shared" si="171"/>
        <v>71.510000000000005</v>
      </c>
      <c r="F590" s="44">
        <f t="shared" si="164"/>
        <v>80.794595790902179</v>
      </c>
      <c r="G590" s="42">
        <f t="shared" ref="G590:G595" si="172">+C590+E590+F590</f>
        <v>6258.5645957909028</v>
      </c>
    </row>
    <row r="591" spans="1:7">
      <c r="A591" s="41">
        <f t="shared" si="170"/>
        <v>43264</v>
      </c>
      <c r="B591" s="41">
        <v>43265</v>
      </c>
      <c r="C591" s="42">
        <v>6193.55</v>
      </c>
      <c r="D591" s="32" t="s">
        <v>35</v>
      </c>
      <c r="E591" s="42">
        <f t="shared" si="171"/>
        <v>71.510000000000005</v>
      </c>
      <c r="F591" s="44">
        <f t="shared" si="164"/>
        <v>80.794595790902179</v>
      </c>
      <c r="G591" s="42">
        <f t="shared" si="172"/>
        <v>6345.8545957909027</v>
      </c>
    </row>
    <row r="592" spans="1:7">
      <c r="A592" s="41">
        <f t="shared" si="170"/>
        <v>43266</v>
      </c>
      <c r="B592" s="41">
        <v>43269</v>
      </c>
      <c r="C592" s="42">
        <v>6260.3499999999995</v>
      </c>
      <c r="D592" s="32" t="s">
        <v>35</v>
      </c>
      <c r="E592" s="42">
        <f t="shared" si="171"/>
        <v>71.510000000000005</v>
      </c>
      <c r="F592" s="44">
        <f t="shared" si="164"/>
        <v>80.794595790902179</v>
      </c>
      <c r="G592" s="42">
        <f t="shared" si="172"/>
        <v>6412.654595790902</v>
      </c>
    </row>
    <row r="593" spans="1:7">
      <c r="A593" s="41">
        <f t="shared" ref="A593:A599" si="173">+B592+1</f>
        <v>43270</v>
      </c>
      <c r="B593" s="41">
        <v>43272</v>
      </c>
      <c r="C593" s="42">
        <v>5975.5599999999995</v>
      </c>
      <c r="D593" s="32" t="s">
        <v>35</v>
      </c>
      <c r="E593" s="42">
        <f t="shared" si="171"/>
        <v>71.510000000000005</v>
      </c>
      <c r="F593" s="44">
        <f t="shared" si="164"/>
        <v>80.794595790902179</v>
      </c>
      <c r="G593" s="42">
        <f t="shared" si="172"/>
        <v>6127.8645957909021</v>
      </c>
    </row>
    <row r="594" spans="1:7">
      <c r="A594" s="41">
        <f t="shared" si="173"/>
        <v>43273</v>
      </c>
      <c r="B594" s="41">
        <v>43276</v>
      </c>
      <c r="C594" s="42">
        <v>6185.53</v>
      </c>
      <c r="D594" s="32" t="s">
        <v>35</v>
      </c>
      <c r="E594" s="42">
        <f t="shared" si="171"/>
        <v>71.510000000000005</v>
      </c>
      <c r="F594" s="44">
        <f t="shared" si="164"/>
        <v>80.794595790902179</v>
      </c>
      <c r="G594" s="42">
        <f t="shared" si="172"/>
        <v>6337.8345957909023</v>
      </c>
    </row>
    <row r="595" spans="1:7">
      <c r="A595" s="41">
        <f t="shared" si="173"/>
        <v>43277</v>
      </c>
      <c r="B595" s="41">
        <v>43279</v>
      </c>
      <c r="C595" s="42">
        <v>6260.63</v>
      </c>
      <c r="D595" s="32" t="s">
        <v>35</v>
      </c>
      <c r="E595" s="42">
        <f t="shared" ref="E595:E600" si="174">+E594</f>
        <v>71.510000000000005</v>
      </c>
      <c r="F595" s="44">
        <f t="shared" si="164"/>
        <v>80.794595790902179</v>
      </c>
      <c r="G595" s="42">
        <f t="shared" si="172"/>
        <v>6412.9345957909027</v>
      </c>
    </row>
    <row r="596" spans="1:7">
      <c r="A596" s="41">
        <f t="shared" si="173"/>
        <v>43280</v>
      </c>
      <c r="B596" s="41">
        <v>43281</v>
      </c>
      <c r="C596" s="42">
        <v>6378.6399999999994</v>
      </c>
      <c r="D596" s="32" t="s">
        <v>35</v>
      </c>
      <c r="E596" s="42">
        <f t="shared" si="174"/>
        <v>71.510000000000005</v>
      </c>
      <c r="F596" s="44">
        <f t="shared" si="164"/>
        <v>80.794595790902179</v>
      </c>
      <c r="G596" s="42">
        <f t="shared" ref="G596:G601" si="175">+C596+E596+F596</f>
        <v>6530.944595790902</v>
      </c>
    </row>
    <row r="597" spans="1:7">
      <c r="A597" s="41">
        <f t="shared" si="173"/>
        <v>43282</v>
      </c>
      <c r="B597" s="41">
        <v>43284</v>
      </c>
      <c r="C597" s="42">
        <v>6378.6399999999994</v>
      </c>
      <c r="D597" s="32" t="s">
        <v>35</v>
      </c>
      <c r="E597" s="42">
        <f t="shared" si="174"/>
        <v>71.510000000000005</v>
      </c>
      <c r="F597" s="44">
        <f t="shared" si="164"/>
        <v>80.794595790902179</v>
      </c>
      <c r="G597" s="42">
        <f t="shared" si="175"/>
        <v>6530.944595790902</v>
      </c>
    </row>
    <row r="598" spans="1:7">
      <c r="A598" s="41">
        <f t="shared" si="173"/>
        <v>43285</v>
      </c>
      <c r="B598" s="41">
        <v>43286</v>
      </c>
      <c r="C598" s="42">
        <v>6518.3</v>
      </c>
      <c r="D598" s="32" t="s">
        <v>35</v>
      </c>
      <c r="E598" s="42">
        <f t="shared" si="174"/>
        <v>71.510000000000005</v>
      </c>
      <c r="F598" s="44">
        <f t="shared" si="164"/>
        <v>80.794595790902179</v>
      </c>
      <c r="G598" s="42">
        <f t="shared" si="175"/>
        <v>6670.6045957909027</v>
      </c>
    </row>
    <row r="599" spans="1:7">
      <c r="A599" s="41">
        <f t="shared" si="173"/>
        <v>43287</v>
      </c>
      <c r="B599" s="41">
        <v>43290</v>
      </c>
      <c r="C599" s="42">
        <v>6353.1799999999994</v>
      </c>
      <c r="D599" s="32" t="s">
        <v>35</v>
      </c>
      <c r="E599" s="42">
        <f t="shared" si="174"/>
        <v>71.510000000000005</v>
      </c>
      <c r="F599" s="44">
        <f t="shared" si="164"/>
        <v>80.794595790902179</v>
      </c>
      <c r="G599" s="42">
        <f t="shared" si="175"/>
        <v>6505.4845957909019</v>
      </c>
    </row>
    <row r="600" spans="1:7">
      <c r="A600" s="41">
        <f t="shared" ref="A600:A606" si="176">+B599+1</f>
        <v>43291</v>
      </c>
      <c r="B600" s="41">
        <v>43293</v>
      </c>
      <c r="C600" s="42">
        <v>6286.5</v>
      </c>
      <c r="D600" s="32" t="s">
        <v>35</v>
      </c>
      <c r="E600" s="42">
        <f t="shared" si="174"/>
        <v>71.510000000000005</v>
      </c>
      <c r="F600" s="44">
        <f t="shared" si="164"/>
        <v>80.794595790902179</v>
      </c>
      <c r="G600" s="42">
        <f t="shared" si="175"/>
        <v>6438.8045957909026</v>
      </c>
    </row>
    <row r="601" spans="1:7">
      <c r="A601" s="41">
        <f t="shared" si="176"/>
        <v>43294</v>
      </c>
      <c r="B601" s="41">
        <v>43297</v>
      </c>
      <c r="C601" s="42">
        <v>6053.11</v>
      </c>
      <c r="D601" s="32" t="s">
        <v>35</v>
      </c>
      <c r="E601" s="42">
        <f t="shared" ref="E601:E606" si="177">+E600</f>
        <v>71.510000000000005</v>
      </c>
      <c r="F601" s="44">
        <f t="shared" si="164"/>
        <v>80.794595790902179</v>
      </c>
      <c r="G601" s="42">
        <f t="shared" si="175"/>
        <v>6205.4145957909022</v>
      </c>
    </row>
    <row r="602" spans="1:7">
      <c r="A602" s="41">
        <f t="shared" si="176"/>
        <v>43298</v>
      </c>
      <c r="B602" s="41">
        <v>43300</v>
      </c>
      <c r="C602" s="42">
        <v>6159.36</v>
      </c>
      <c r="D602" s="32" t="s">
        <v>35</v>
      </c>
      <c r="E602" s="42">
        <f t="shared" si="177"/>
        <v>71.510000000000005</v>
      </c>
      <c r="F602" s="44">
        <f t="shared" si="164"/>
        <v>80.794595790902179</v>
      </c>
      <c r="G602" s="42">
        <f t="shared" ref="G602:G607" si="178">+C602+E602+F602</f>
        <v>6311.6645957909022</v>
      </c>
    </row>
    <row r="603" spans="1:7">
      <c r="A603" s="41">
        <f t="shared" si="176"/>
        <v>43301</v>
      </c>
      <c r="B603" s="41">
        <v>43304</v>
      </c>
      <c r="C603" s="42">
        <v>6025.99</v>
      </c>
      <c r="D603" s="32" t="s">
        <v>35</v>
      </c>
      <c r="E603" s="42">
        <f t="shared" si="177"/>
        <v>71.510000000000005</v>
      </c>
      <c r="F603" s="44">
        <f t="shared" si="164"/>
        <v>80.794595790902179</v>
      </c>
      <c r="G603" s="42">
        <f t="shared" si="178"/>
        <v>6178.2945957909023</v>
      </c>
    </row>
    <row r="604" spans="1:7">
      <c r="A604" s="41">
        <f t="shared" si="176"/>
        <v>43305</v>
      </c>
      <c r="B604" s="41">
        <f>+A604+2</f>
        <v>43307</v>
      </c>
      <c r="C604" s="42">
        <v>6087.57</v>
      </c>
      <c r="D604" s="32" t="s">
        <v>35</v>
      </c>
      <c r="E604" s="42">
        <f t="shared" si="177"/>
        <v>71.510000000000005</v>
      </c>
      <c r="F604" s="44">
        <f t="shared" si="164"/>
        <v>80.794595790902179</v>
      </c>
      <c r="G604" s="42">
        <f t="shared" si="178"/>
        <v>6239.8745957909023</v>
      </c>
    </row>
    <row r="605" spans="1:7">
      <c r="A605" s="41">
        <f t="shared" si="176"/>
        <v>43308</v>
      </c>
      <c r="B605" s="41">
        <v>43311</v>
      </c>
      <c r="C605" s="42">
        <v>6246.79</v>
      </c>
      <c r="D605" s="32" t="s">
        <v>35</v>
      </c>
      <c r="E605" s="42">
        <f t="shared" si="177"/>
        <v>71.510000000000005</v>
      </c>
      <c r="F605" s="44">
        <f t="shared" si="164"/>
        <v>80.794595790902179</v>
      </c>
      <c r="G605" s="42">
        <f t="shared" si="178"/>
        <v>6399.0945957909025</v>
      </c>
    </row>
    <row r="606" spans="1:7">
      <c r="A606" s="41">
        <f t="shared" si="176"/>
        <v>43312</v>
      </c>
      <c r="B606" s="41">
        <v>43314</v>
      </c>
      <c r="C606" s="42">
        <v>6233.12</v>
      </c>
      <c r="D606" s="32" t="s">
        <v>35</v>
      </c>
      <c r="E606" s="42">
        <f t="shared" si="177"/>
        <v>71.510000000000005</v>
      </c>
      <c r="F606" s="44">
        <f t="shared" si="164"/>
        <v>80.794595790902179</v>
      </c>
      <c r="G606" s="42">
        <f t="shared" si="178"/>
        <v>6385.4245957909025</v>
      </c>
    </row>
    <row r="607" spans="1:7">
      <c r="A607" s="41">
        <f t="shared" ref="A607:A613" si="179">+B606+1</f>
        <v>43315</v>
      </c>
      <c r="B607" s="41">
        <v>43318</v>
      </c>
      <c r="C607" s="42">
        <v>6078.49</v>
      </c>
      <c r="D607" s="32" t="s">
        <v>35</v>
      </c>
      <c r="E607" s="42">
        <f t="shared" ref="E607:E612" si="180">+E606</f>
        <v>71.510000000000005</v>
      </c>
      <c r="F607" s="44">
        <f t="shared" si="164"/>
        <v>80.794595790902179</v>
      </c>
      <c r="G607" s="42">
        <f t="shared" si="178"/>
        <v>6230.7945957909023</v>
      </c>
    </row>
    <row r="608" spans="1:7">
      <c r="A608" s="41">
        <f t="shared" si="179"/>
        <v>43319</v>
      </c>
      <c r="B608" s="41">
        <v>43321</v>
      </c>
      <c r="C608" s="42">
        <v>6195.9</v>
      </c>
      <c r="D608" s="32" t="s">
        <v>35</v>
      </c>
      <c r="E608" s="42">
        <f t="shared" si="180"/>
        <v>71.510000000000005</v>
      </c>
      <c r="F608" s="44">
        <f t="shared" si="164"/>
        <v>80.794595790902179</v>
      </c>
      <c r="G608" s="42">
        <f t="shared" ref="G608:G613" si="181">+C608+E608+F608</f>
        <v>6348.2045957909022</v>
      </c>
    </row>
    <row r="609" spans="1:7">
      <c r="A609" s="41">
        <f t="shared" si="179"/>
        <v>43322</v>
      </c>
      <c r="B609" s="41">
        <v>43325</v>
      </c>
      <c r="C609" s="42">
        <v>6136.25</v>
      </c>
      <c r="D609" s="32" t="s">
        <v>35</v>
      </c>
      <c r="E609" s="42">
        <f t="shared" si="180"/>
        <v>71.510000000000005</v>
      </c>
      <c r="F609" s="44">
        <f t="shared" si="164"/>
        <v>80.794595790902179</v>
      </c>
      <c r="G609" s="42">
        <f t="shared" si="181"/>
        <v>6288.5545957909026</v>
      </c>
    </row>
    <row r="610" spans="1:7">
      <c r="A610" s="41">
        <f t="shared" si="179"/>
        <v>43326</v>
      </c>
      <c r="B610" s="41">
        <v>43328</v>
      </c>
      <c r="C610" s="42">
        <v>6255.06</v>
      </c>
      <c r="D610" s="32" t="s">
        <v>35</v>
      </c>
      <c r="E610" s="42">
        <f t="shared" si="180"/>
        <v>71.510000000000005</v>
      </c>
      <c r="F610" s="44">
        <f t="shared" si="164"/>
        <v>80.794595790902179</v>
      </c>
      <c r="G610" s="42">
        <f t="shared" si="181"/>
        <v>6407.364595790903</v>
      </c>
    </row>
    <row r="611" spans="1:7">
      <c r="A611" s="41">
        <f t="shared" si="179"/>
        <v>43329</v>
      </c>
      <c r="B611" s="41">
        <v>43333</v>
      </c>
      <c r="C611" s="42">
        <v>6282.08</v>
      </c>
      <c r="D611" s="32" t="s">
        <v>35</v>
      </c>
      <c r="E611" s="42">
        <f t="shared" si="180"/>
        <v>71.510000000000005</v>
      </c>
      <c r="F611" s="44">
        <f t="shared" si="164"/>
        <v>80.794595790902179</v>
      </c>
      <c r="G611" s="42">
        <f t="shared" si="181"/>
        <v>6434.3845957909025</v>
      </c>
    </row>
    <row r="612" spans="1:7">
      <c r="A612" s="41">
        <f t="shared" si="179"/>
        <v>43334</v>
      </c>
      <c r="B612" s="41">
        <v>43335</v>
      </c>
      <c r="C612" s="42">
        <v>6389.91</v>
      </c>
      <c r="D612" s="32" t="s">
        <v>35</v>
      </c>
      <c r="E612" s="42">
        <f t="shared" si="180"/>
        <v>71.510000000000005</v>
      </c>
      <c r="F612" s="44">
        <f t="shared" si="164"/>
        <v>80.794595790902179</v>
      </c>
      <c r="G612" s="42">
        <f t="shared" si="181"/>
        <v>6542.2145957909024</v>
      </c>
    </row>
    <row r="613" spans="1:7">
      <c r="A613" s="41">
        <f t="shared" si="179"/>
        <v>43336</v>
      </c>
      <c r="B613" s="41">
        <v>43339</v>
      </c>
      <c r="C613" s="42">
        <v>6488.18</v>
      </c>
      <c r="D613" s="32" t="s">
        <v>35</v>
      </c>
      <c r="E613" s="42">
        <f t="shared" ref="E613:E618" si="182">+E612</f>
        <v>71.510000000000005</v>
      </c>
      <c r="F613" s="44">
        <f t="shared" si="164"/>
        <v>80.794595790902179</v>
      </c>
      <c r="G613" s="42">
        <f t="shared" si="181"/>
        <v>6640.4845957909029</v>
      </c>
    </row>
    <row r="614" spans="1:7">
      <c r="A614" s="41">
        <f t="shared" ref="A614:A620" si="183">+B613+1</f>
        <v>43340</v>
      </c>
      <c r="B614" s="41">
        <v>43342</v>
      </c>
      <c r="C614" s="42">
        <v>6588.7</v>
      </c>
      <c r="D614" s="32" t="s">
        <v>35</v>
      </c>
      <c r="E614" s="42">
        <f t="shared" si="182"/>
        <v>71.510000000000005</v>
      </c>
      <c r="F614" s="44">
        <f t="shared" si="164"/>
        <v>80.794595790902179</v>
      </c>
      <c r="G614" s="42">
        <f t="shared" ref="G614:G619" si="184">+C614+E614+F614</f>
        <v>6741.0045957909024</v>
      </c>
    </row>
    <row r="615" spans="1:7">
      <c r="A615" s="41">
        <f t="shared" si="183"/>
        <v>43343</v>
      </c>
      <c r="B615" s="41">
        <v>43343</v>
      </c>
      <c r="C615" s="42">
        <v>6678.4</v>
      </c>
      <c r="D615" s="32" t="s">
        <v>35</v>
      </c>
      <c r="E615" s="42">
        <f t="shared" si="182"/>
        <v>71.510000000000005</v>
      </c>
      <c r="F615" s="44">
        <f t="shared" si="164"/>
        <v>80.794595790902179</v>
      </c>
      <c r="G615" s="42">
        <f t="shared" si="184"/>
        <v>6830.7045957909022</v>
      </c>
    </row>
    <row r="616" spans="1:7">
      <c r="A616" s="41">
        <f t="shared" si="183"/>
        <v>43344</v>
      </c>
      <c r="B616" s="41">
        <v>43346</v>
      </c>
      <c r="C616" s="42">
        <v>6678.4</v>
      </c>
      <c r="D616" s="32" t="s">
        <v>35</v>
      </c>
      <c r="E616" s="42">
        <f t="shared" si="182"/>
        <v>71.510000000000005</v>
      </c>
      <c r="F616" s="44">
        <f t="shared" si="164"/>
        <v>80.794595790902179</v>
      </c>
      <c r="G616" s="42">
        <f t="shared" si="184"/>
        <v>6830.7045957909022</v>
      </c>
    </row>
    <row r="617" spans="1:7">
      <c r="A617" s="41">
        <f t="shared" si="183"/>
        <v>43347</v>
      </c>
      <c r="B617" s="41">
        <v>43349</v>
      </c>
      <c r="C617" s="42">
        <v>6791.4</v>
      </c>
      <c r="D617" s="32" t="s">
        <v>35</v>
      </c>
      <c r="E617" s="42">
        <f t="shared" si="182"/>
        <v>71.510000000000005</v>
      </c>
      <c r="F617" s="44">
        <f t="shared" si="164"/>
        <v>80.794595790902179</v>
      </c>
      <c r="G617" s="42">
        <f t="shared" si="184"/>
        <v>6943.7045957909022</v>
      </c>
    </row>
    <row r="618" spans="1:7">
      <c r="A618" s="41">
        <f t="shared" si="183"/>
        <v>43350</v>
      </c>
      <c r="B618" s="41">
        <v>43353</v>
      </c>
      <c r="C618" s="42">
        <v>6897.51</v>
      </c>
      <c r="D618" s="32" t="s">
        <v>35</v>
      </c>
      <c r="E618" s="42">
        <f t="shared" si="182"/>
        <v>71.510000000000005</v>
      </c>
      <c r="F618" s="44">
        <f t="shared" si="164"/>
        <v>80.794595790902179</v>
      </c>
      <c r="G618" s="42">
        <f t="shared" si="184"/>
        <v>7049.8145957909028</v>
      </c>
    </row>
    <row r="619" spans="1:7">
      <c r="A619" s="41">
        <f t="shared" si="183"/>
        <v>43354</v>
      </c>
      <c r="B619" s="41">
        <v>43356</v>
      </c>
      <c r="C619" s="42">
        <v>6850.28</v>
      </c>
      <c r="D619" s="32" t="s">
        <v>35</v>
      </c>
      <c r="E619" s="42">
        <f t="shared" ref="E619:E624" si="185">+E618</f>
        <v>71.510000000000005</v>
      </c>
      <c r="F619" s="44">
        <f t="shared" si="164"/>
        <v>80.794595790902179</v>
      </c>
      <c r="G619" s="42">
        <f t="shared" si="184"/>
        <v>7002.5845957909023</v>
      </c>
    </row>
    <row r="620" spans="1:7">
      <c r="A620" s="41">
        <f t="shared" si="183"/>
        <v>43357</v>
      </c>
      <c r="B620" s="41">
        <v>43360</v>
      </c>
      <c r="C620" s="42">
        <v>6949.92</v>
      </c>
      <c r="D620" s="32" t="s">
        <v>35</v>
      </c>
      <c r="E620" s="42">
        <f t="shared" si="185"/>
        <v>71.510000000000005</v>
      </c>
      <c r="F620" s="44">
        <f t="shared" si="164"/>
        <v>80.794595790902179</v>
      </c>
      <c r="G620" s="42">
        <f t="shared" ref="G620:G625" si="186">+C620+E620+F620</f>
        <v>7102.2245957909026</v>
      </c>
    </row>
    <row r="621" spans="1:7">
      <c r="A621" s="41">
        <f t="shared" ref="A621:A627" si="187">+B620+1</f>
        <v>43361</v>
      </c>
      <c r="B621" s="41">
        <v>43363</v>
      </c>
      <c r="C621" s="42">
        <v>6645.65</v>
      </c>
      <c r="D621" s="32" t="s">
        <v>35</v>
      </c>
      <c r="E621" s="42">
        <f t="shared" si="185"/>
        <v>71.510000000000005</v>
      </c>
      <c r="F621" s="44">
        <f t="shared" si="164"/>
        <v>80.794595790902179</v>
      </c>
      <c r="G621" s="42">
        <f t="shared" si="186"/>
        <v>6797.9545957909022</v>
      </c>
    </row>
    <row r="622" spans="1:7">
      <c r="A622" s="41">
        <f t="shared" si="187"/>
        <v>43364</v>
      </c>
      <c r="B622" s="41">
        <v>43367</v>
      </c>
      <c r="C622" s="42">
        <v>6748.76</v>
      </c>
      <c r="D622" s="32" t="s">
        <v>35</v>
      </c>
      <c r="E622" s="42">
        <f t="shared" si="185"/>
        <v>71.510000000000005</v>
      </c>
      <c r="F622" s="44">
        <f t="shared" si="164"/>
        <v>80.794595790902179</v>
      </c>
      <c r="G622" s="42">
        <f t="shared" si="186"/>
        <v>6901.0645957909028</v>
      </c>
    </row>
    <row r="623" spans="1:7">
      <c r="A623" s="41">
        <f t="shared" si="187"/>
        <v>43368</v>
      </c>
      <c r="B623" s="41">
        <v>43370</v>
      </c>
      <c r="C623" s="42">
        <v>6701.89</v>
      </c>
      <c r="D623" s="32" t="s">
        <v>35</v>
      </c>
      <c r="E623" s="42">
        <f t="shared" si="185"/>
        <v>71.510000000000005</v>
      </c>
      <c r="F623" s="44">
        <f t="shared" si="164"/>
        <v>80.794595790902179</v>
      </c>
      <c r="G623" s="42">
        <f t="shared" si="186"/>
        <v>6854.1945957909029</v>
      </c>
    </row>
    <row r="624" spans="1:7">
      <c r="A624" s="41">
        <f t="shared" si="187"/>
        <v>43371</v>
      </c>
      <c r="B624" s="41">
        <v>43374</v>
      </c>
      <c r="C624" s="42">
        <v>6903.36</v>
      </c>
      <c r="D624" s="32" t="s">
        <v>35</v>
      </c>
      <c r="E624" s="42">
        <f t="shared" si="185"/>
        <v>71.510000000000005</v>
      </c>
      <c r="F624" s="44">
        <f t="shared" si="164"/>
        <v>80.794595790902179</v>
      </c>
      <c r="G624" s="42">
        <f t="shared" si="186"/>
        <v>7055.6645957909022</v>
      </c>
    </row>
    <row r="625" spans="1:7">
      <c r="A625" s="41">
        <f t="shared" si="187"/>
        <v>43375</v>
      </c>
      <c r="B625" s="41">
        <v>43377</v>
      </c>
      <c r="C625" s="42">
        <v>6998.03</v>
      </c>
      <c r="D625" s="32" t="s">
        <v>35</v>
      </c>
      <c r="E625" s="42">
        <f t="shared" ref="E625:E630" si="188">+E624</f>
        <v>71.510000000000005</v>
      </c>
      <c r="F625" s="44">
        <f t="shared" si="164"/>
        <v>80.794595790902179</v>
      </c>
      <c r="G625" s="42">
        <f t="shared" si="186"/>
        <v>7150.3345957909023</v>
      </c>
    </row>
    <row r="626" spans="1:7">
      <c r="A626" s="41">
        <f t="shared" si="187"/>
        <v>43378</v>
      </c>
      <c r="B626" s="41">
        <v>43381</v>
      </c>
      <c r="C626" s="42">
        <v>7302.29</v>
      </c>
      <c r="D626" s="32" t="s">
        <v>35</v>
      </c>
      <c r="E626" s="42">
        <f t="shared" si="188"/>
        <v>71.510000000000005</v>
      </c>
      <c r="F626" s="44">
        <f t="shared" si="164"/>
        <v>80.794595790902179</v>
      </c>
      <c r="G626" s="42">
        <f t="shared" ref="G626:G631" si="189">+C626+E626+F626</f>
        <v>7454.5945957909025</v>
      </c>
    </row>
    <row r="627" spans="1:7">
      <c r="A627" s="41">
        <f t="shared" si="187"/>
        <v>43382</v>
      </c>
      <c r="B627" s="41">
        <v>43384</v>
      </c>
      <c r="C627" s="42">
        <v>7222.19</v>
      </c>
      <c r="D627" s="32" t="s">
        <v>35</v>
      </c>
      <c r="E627" s="42">
        <f t="shared" si="188"/>
        <v>71.510000000000005</v>
      </c>
      <c r="F627" s="44">
        <f t="shared" si="164"/>
        <v>80.794595790902179</v>
      </c>
      <c r="G627" s="42">
        <f t="shared" si="189"/>
        <v>7374.4945957909022</v>
      </c>
    </row>
    <row r="628" spans="1:7">
      <c r="A628" s="41">
        <f t="shared" ref="A628:A634" si="190">+B627+1</f>
        <v>43385</v>
      </c>
      <c r="B628" s="41">
        <v>43389</v>
      </c>
      <c r="C628" s="42">
        <v>7298.42</v>
      </c>
      <c r="D628" s="32" t="s">
        <v>35</v>
      </c>
      <c r="E628" s="42">
        <f t="shared" si="188"/>
        <v>71.510000000000005</v>
      </c>
      <c r="F628" s="44">
        <f t="shared" si="164"/>
        <v>80.794595790902179</v>
      </c>
      <c r="G628" s="42">
        <f t="shared" si="189"/>
        <v>7450.7245957909026</v>
      </c>
    </row>
    <row r="629" spans="1:7">
      <c r="A629" s="41">
        <f t="shared" si="190"/>
        <v>43390</v>
      </c>
      <c r="B629" s="41">
        <v>43391</v>
      </c>
      <c r="C629" s="42">
        <v>7149.9299999999994</v>
      </c>
      <c r="D629" s="32" t="s">
        <v>35</v>
      </c>
      <c r="E629" s="42">
        <f t="shared" si="188"/>
        <v>71.510000000000005</v>
      </c>
      <c r="F629" s="44">
        <f t="shared" si="164"/>
        <v>80.794595790902179</v>
      </c>
      <c r="G629" s="42">
        <f t="shared" si="189"/>
        <v>7302.2345957909019</v>
      </c>
    </row>
    <row r="630" spans="1:7">
      <c r="A630" s="41">
        <f t="shared" si="190"/>
        <v>43392</v>
      </c>
      <c r="B630" s="41">
        <v>43395</v>
      </c>
      <c r="C630" s="42">
        <v>7014.98</v>
      </c>
      <c r="D630" s="32" t="s">
        <v>35</v>
      </c>
      <c r="E630" s="42">
        <f t="shared" si="188"/>
        <v>71.510000000000005</v>
      </c>
      <c r="F630" s="44">
        <f t="shared" si="164"/>
        <v>80.794595790902179</v>
      </c>
      <c r="G630" s="42">
        <f t="shared" si="189"/>
        <v>7167.2845957909021</v>
      </c>
    </row>
    <row r="631" spans="1:7">
      <c r="A631" s="41">
        <f t="shared" si="190"/>
        <v>43396</v>
      </c>
      <c r="B631" s="41">
        <v>43398</v>
      </c>
      <c r="C631" s="42">
        <v>7068.3</v>
      </c>
      <c r="D631" s="32" t="s">
        <v>35</v>
      </c>
      <c r="E631" s="42">
        <f t="shared" ref="E631:E636" si="191">+E630</f>
        <v>71.510000000000005</v>
      </c>
      <c r="F631" s="44">
        <f t="shared" si="164"/>
        <v>80.794595790902179</v>
      </c>
      <c r="G631" s="42">
        <f t="shared" si="189"/>
        <v>7220.6045957909027</v>
      </c>
    </row>
    <row r="632" spans="1:7">
      <c r="A632" s="41">
        <f t="shared" si="190"/>
        <v>43399</v>
      </c>
      <c r="B632" s="41">
        <v>43402</v>
      </c>
      <c r="C632" s="42">
        <v>6950.67</v>
      </c>
      <c r="D632" s="32" t="s">
        <v>35</v>
      </c>
      <c r="E632" s="42">
        <f t="shared" si="191"/>
        <v>71.510000000000005</v>
      </c>
      <c r="F632" s="44">
        <f t="shared" si="164"/>
        <v>80.794595790902179</v>
      </c>
      <c r="G632" s="42">
        <f t="shared" ref="G632:G637" si="192">+C632+E632+F632</f>
        <v>7102.9745957909026</v>
      </c>
    </row>
    <row r="633" spans="1:7">
      <c r="A633" s="41">
        <f t="shared" si="190"/>
        <v>43403</v>
      </c>
      <c r="B633" s="41">
        <v>43405</v>
      </c>
      <c r="C633" s="42">
        <v>7237.84</v>
      </c>
      <c r="D633" s="32" t="s">
        <v>35</v>
      </c>
      <c r="E633" s="42">
        <f t="shared" si="191"/>
        <v>71.510000000000005</v>
      </c>
      <c r="F633" s="44">
        <f t="shared" si="164"/>
        <v>80.794595790902179</v>
      </c>
      <c r="G633" s="42">
        <f t="shared" si="192"/>
        <v>7390.1445957909027</v>
      </c>
    </row>
    <row r="634" spans="1:7">
      <c r="A634" s="41">
        <f t="shared" si="190"/>
        <v>43406</v>
      </c>
      <c r="B634" s="41">
        <v>43410</v>
      </c>
      <c r="C634" s="42">
        <v>7174.87</v>
      </c>
      <c r="D634" s="32" t="s">
        <v>35</v>
      </c>
      <c r="E634" s="42">
        <f t="shared" si="191"/>
        <v>71.510000000000005</v>
      </c>
      <c r="F634" s="44">
        <f t="shared" si="164"/>
        <v>80.794595790902179</v>
      </c>
      <c r="G634" s="42">
        <f t="shared" si="192"/>
        <v>7327.1745957909025</v>
      </c>
    </row>
    <row r="635" spans="1:7">
      <c r="A635" s="41">
        <f t="shared" ref="A635:A641" si="193">+B634+1</f>
        <v>43411</v>
      </c>
      <c r="B635" s="41">
        <v>43412</v>
      </c>
      <c r="C635" s="42">
        <v>6906.66</v>
      </c>
      <c r="D635" s="32" t="s">
        <v>35</v>
      </c>
      <c r="E635" s="42">
        <f t="shared" si="191"/>
        <v>71.510000000000005</v>
      </c>
      <c r="F635" s="44">
        <f t="shared" si="164"/>
        <v>80.794595790902179</v>
      </c>
      <c r="G635" s="42">
        <f t="shared" si="192"/>
        <v>7058.9645957909024</v>
      </c>
    </row>
    <row r="636" spans="1:7">
      <c r="A636" s="41">
        <f t="shared" si="193"/>
        <v>43413</v>
      </c>
      <c r="B636" s="41">
        <v>43417</v>
      </c>
      <c r="C636" s="42">
        <v>6959.19</v>
      </c>
      <c r="D636" s="32" t="s">
        <v>35</v>
      </c>
      <c r="E636" s="42">
        <f t="shared" si="191"/>
        <v>71.510000000000005</v>
      </c>
      <c r="F636" s="44">
        <f t="shared" si="164"/>
        <v>80.794595790902179</v>
      </c>
      <c r="G636" s="42">
        <f t="shared" si="192"/>
        <v>7111.4945957909022</v>
      </c>
    </row>
    <row r="637" spans="1:7" ht="13.9" customHeight="1">
      <c r="A637" s="41">
        <f t="shared" si="193"/>
        <v>43418</v>
      </c>
      <c r="B637" s="41">
        <v>43419</v>
      </c>
      <c r="C637" s="42">
        <v>6685.36</v>
      </c>
      <c r="D637" s="32" t="s">
        <v>35</v>
      </c>
      <c r="E637" s="42">
        <f t="shared" ref="E637:E642" si="194">+E636</f>
        <v>71.510000000000005</v>
      </c>
      <c r="F637" s="44">
        <f t="shared" si="164"/>
        <v>80.794595790902179</v>
      </c>
      <c r="G637" s="42">
        <f t="shared" si="192"/>
        <v>6837.6645957909022</v>
      </c>
    </row>
    <row r="638" spans="1:7" ht="13.9" customHeight="1">
      <c r="A638" s="41">
        <f t="shared" si="193"/>
        <v>43420</v>
      </c>
      <c r="B638" s="41">
        <v>43423</v>
      </c>
      <c r="C638" s="42">
        <v>6528.64</v>
      </c>
      <c r="D638" s="32" t="s">
        <v>35</v>
      </c>
      <c r="E638" s="42">
        <f t="shared" si="194"/>
        <v>71.510000000000005</v>
      </c>
      <c r="F638" s="44">
        <f t="shared" si="164"/>
        <v>80.794595790902179</v>
      </c>
      <c r="G638" s="42">
        <f t="shared" ref="G638:G643" si="195">+C638+E638+F638</f>
        <v>6680.9445957909029</v>
      </c>
    </row>
    <row r="639" spans="1:7" ht="13.9" customHeight="1">
      <c r="A639" s="41">
        <f t="shared" si="193"/>
        <v>43424</v>
      </c>
      <c r="B639" s="41">
        <v>43426</v>
      </c>
      <c r="C639" s="42">
        <v>6458.23</v>
      </c>
      <c r="D639" s="32" t="s">
        <v>35</v>
      </c>
      <c r="E639" s="42">
        <f t="shared" si="194"/>
        <v>71.510000000000005</v>
      </c>
      <c r="F639" s="44">
        <f t="shared" si="164"/>
        <v>80.794595790902179</v>
      </c>
      <c r="G639" s="42">
        <f t="shared" si="195"/>
        <v>6610.5345957909021</v>
      </c>
    </row>
    <row r="640" spans="1:7" ht="13.9" customHeight="1">
      <c r="A640" s="41">
        <f t="shared" si="193"/>
        <v>43427</v>
      </c>
      <c r="B640" s="41">
        <v>43430</v>
      </c>
      <c r="C640" s="42">
        <v>6097.5599999999995</v>
      </c>
      <c r="D640" s="32" t="s">
        <v>35</v>
      </c>
      <c r="E640" s="42">
        <f t="shared" si="194"/>
        <v>71.510000000000005</v>
      </c>
      <c r="F640" s="44">
        <f t="shared" si="164"/>
        <v>80.794595790902179</v>
      </c>
      <c r="G640" s="42">
        <f t="shared" si="195"/>
        <v>6249.8645957909021</v>
      </c>
    </row>
    <row r="641" spans="1:7" ht="13.9" customHeight="1">
      <c r="A641" s="41">
        <f t="shared" si="193"/>
        <v>43431</v>
      </c>
      <c r="B641" s="41">
        <v>43433</v>
      </c>
      <c r="C641" s="42">
        <v>6097.5599999999995</v>
      </c>
      <c r="D641" s="32" t="s">
        <v>35</v>
      </c>
      <c r="E641" s="42">
        <f t="shared" si="194"/>
        <v>71.510000000000005</v>
      </c>
      <c r="F641" s="44">
        <f t="shared" si="164"/>
        <v>80.794595790902179</v>
      </c>
      <c r="G641" s="42">
        <f t="shared" si="195"/>
        <v>6249.8645957909021</v>
      </c>
    </row>
    <row r="642" spans="1:7" ht="13.9" customHeight="1">
      <c r="A642" s="41">
        <f t="shared" ref="A642:A648" si="196">+B641+1</f>
        <v>43434</v>
      </c>
      <c r="B642" s="41">
        <v>43437</v>
      </c>
      <c r="C642" s="42">
        <v>5788.63</v>
      </c>
      <c r="D642" s="32" t="s">
        <v>35</v>
      </c>
      <c r="E642" s="42">
        <f t="shared" si="194"/>
        <v>71.510000000000005</v>
      </c>
      <c r="F642" s="44">
        <f t="shared" si="164"/>
        <v>80.794595790902179</v>
      </c>
      <c r="G642" s="42">
        <f t="shared" si="195"/>
        <v>5940.9345957909027</v>
      </c>
    </row>
    <row r="643" spans="1:7" ht="13.9" customHeight="1">
      <c r="A643" s="41">
        <f t="shared" si="196"/>
        <v>43438</v>
      </c>
      <c r="B643" s="41">
        <v>43440</v>
      </c>
      <c r="C643" s="42">
        <v>5704.39</v>
      </c>
      <c r="D643" s="32" t="s">
        <v>35</v>
      </c>
      <c r="E643" s="42">
        <f t="shared" ref="E643:E648" si="197">+E642</f>
        <v>71.510000000000005</v>
      </c>
      <c r="F643" s="44">
        <f t="shared" si="164"/>
        <v>80.794595790902179</v>
      </c>
      <c r="G643" s="42">
        <f t="shared" si="195"/>
        <v>5856.6945957909029</v>
      </c>
    </row>
    <row r="644" spans="1:7" ht="13.9" customHeight="1">
      <c r="A644" s="41">
        <f t="shared" si="196"/>
        <v>43441</v>
      </c>
      <c r="B644" s="41">
        <v>43444</v>
      </c>
      <c r="C644" s="42">
        <v>5752.75</v>
      </c>
      <c r="D644" s="32" t="s">
        <v>35</v>
      </c>
      <c r="E644" s="42">
        <f t="shared" si="197"/>
        <v>71.510000000000005</v>
      </c>
      <c r="F644" s="44">
        <f t="shared" si="164"/>
        <v>80.794595790902179</v>
      </c>
      <c r="G644" s="42">
        <f t="shared" ref="G644:G649" si="198">+C644+E644+F644</f>
        <v>5905.0545957909026</v>
      </c>
    </row>
    <row r="645" spans="1:7" ht="13.9" customHeight="1">
      <c r="A645" s="41">
        <f t="shared" si="196"/>
        <v>43445</v>
      </c>
      <c r="B645" s="41">
        <v>43447</v>
      </c>
      <c r="C645" s="42">
        <v>5793.53</v>
      </c>
      <c r="D645" s="32" t="s">
        <v>35</v>
      </c>
      <c r="E645" s="42">
        <f t="shared" si="197"/>
        <v>71.510000000000005</v>
      </c>
      <c r="F645" s="44">
        <f t="shared" si="164"/>
        <v>80.794595790902179</v>
      </c>
      <c r="G645" s="42">
        <f t="shared" si="198"/>
        <v>5945.8345957909023</v>
      </c>
    </row>
    <row r="646" spans="1:7" ht="13.9" customHeight="1">
      <c r="A646" s="41">
        <f t="shared" si="196"/>
        <v>43448</v>
      </c>
      <c r="B646" s="41">
        <v>43451</v>
      </c>
      <c r="C646" s="42">
        <v>5664.31</v>
      </c>
      <c r="D646" s="32" t="s">
        <v>35</v>
      </c>
      <c r="E646" s="42">
        <f t="shared" si="197"/>
        <v>71.510000000000005</v>
      </c>
      <c r="F646" s="44">
        <f t="shared" si="164"/>
        <v>80.794595790902179</v>
      </c>
      <c r="G646" s="42">
        <f t="shared" si="198"/>
        <v>5816.614595790903</v>
      </c>
    </row>
    <row r="647" spans="1:7" ht="13.9" customHeight="1">
      <c r="A647" s="41">
        <f t="shared" si="196"/>
        <v>43452</v>
      </c>
      <c r="B647" s="41">
        <v>43454</v>
      </c>
      <c r="C647" s="42">
        <v>5646.61</v>
      </c>
      <c r="D647" s="32" t="s">
        <v>35</v>
      </c>
      <c r="E647" s="42">
        <f t="shared" si="197"/>
        <v>71.510000000000005</v>
      </c>
      <c r="F647" s="44">
        <f t="shared" si="164"/>
        <v>80.794595790902179</v>
      </c>
      <c r="G647" s="42">
        <f t="shared" si="198"/>
        <v>5798.9145957909022</v>
      </c>
    </row>
    <row r="648" spans="1:7" ht="13.9" customHeight="1">
      <c r="A648" s="41">
        <f t="shared" si="196"/>
        <v>43455</v>
      </c>
      <c r="B648" s="41">
        <v>43458</v>
      </c>
      <c r="C648" s="42">
        <v>5547.63</v>
      </c>
      <c r="D648" s="32" t="s">
        <v>35</v>
      </c>
      <c r="E648" s="42">
        <f t="shared" si="197"/>
        <v>71.510000000000005</v>
      </c>
      <c r="F648" s="44">
        <f t="shared" si="164"/>
        <v>80.794595790902179</v>
      </c>
      <c r="G648" s="42">
        <f t="shared" si="198"/>
        <v>5699.9345957909027</v>
      </c>
    </row>
    <row r="649" spans="1:7" ht="13.9" customHeight="1">
      <c r="A649" s="41">
        <f>+B648+1</f>
        <v>43459</v>
      </c>
      <c r="B649" s="41">
        <v>43461</v>
      </c>
      <c r="C649" s="42">
        <v>5367.19</v>
      </c>
      <c r="D649" s="32" t="s">
        <v>35</v>
      </c>
      <c r="E649" s="42">
        <f>+E648</f>
        <v>71.510000000000005</v>
      </c>
      <c r="F649" s="44">
        <f t="shared" si="164"/>
        <v>80.794595790902179</v>
      </c>
      <c r="G649" s="42">
        <f t="shared" si="198"/>
        <v>5519.4945957909022</v>
      </c>
    </row>
    <row r="650" spans="1:7" ht="13.9" customHeight="1">
      <c r="A650" s="41">
        <f>+B649+1</f>
        <v>43462</v>
      </c>
      <c r="B650" s="41">
        <v>43465</v>
      </c>
      <c r="C650" s="42">
        <v>5441.8</v>
      </c>
      <c r="D650" s="32" t="s">
        <v>35</v>
      </c>
      <c r="E650" s="42">
        <f>+E649</f>
        <v>71.510000000000005</v>
      </c>
      <c r="F650" s="44">
        <f t="shared" si="164"/>
        <v>80.794595790902179</v>
      </c>
      <c r="G650" s="42">
        <f>+C650+E650+F650</f>
        <v>5594.1045957909027</v>
      </c>
    </row>
    <row r="651" spans="1:7" ht="13.9" customHeight="1">
      <c r="A651" s="41">
        <f>+B650+1</f>
        <v>43466</v>
      </c>
      <c r="B651" s="41">
        <v>43468</v>
      </c>
      <c r="C651" s="42">
        <v>5234.4299999999994</v>
      </c>
      <c r="D651" s="32" t="s">
        <v>35</v>
      </c>
      <c r="E651" s="42">
        <f>+E650</f>
        <v>71.510000000000005</v>
      </c>
      <c r="F651" s="47">
        <f>+'Otros Cargos'!E109</f>
        <v>83.218433664629245</v>
      </c>
      <c r="G651" s="42">
        <f>+C651+E651+F651</f>
        <v>5389.1584336646292</v>
      </c>
    </row>
    <row r="652" spans="1:7" ht="13.9" customHeight="1">
      <c r="A652" s="41">
        <f>+B651+1</f>
        <v>43469</v>
      </c>
      <c r="B652" s="41">
        <v>43473</v>
      </c>
      <c r="C652" s="42">
        <v>5349.79</v>
      </c>
      <c r="D652" s="32" t="s">
        <v>35</v>
      </c>
      <c r="E652" s="42">
        <f>+E651</f>
        <v>71.510000000000005</v>
      </c>
      <c r="F652" s="51">
        <f>+F651</f>
        <v>83.218433664629245</v>
      </c>
      <c r="G652" s="42">
        <f>+C652+E652+F652</f>
        <v>5504.5184336646298</v>
      </c>
    </row>
  </sheetData>
  <sheetProtection password="C702" sheet="1" formatCells="0" formatColumns="0" formatRows="0" insertColumns="0" insertRows="0" insertHyperlinks="0" deleteColumns="0" deleteRows="0" sort="0" autoFilter="0" pivotTables="0"/>
  <mergeCells count="5">
    <mergeCell ref="A7:B8"/>
    <mergeCell ref="G1:J1"/>
    <mergeCell ref="C2:G2"/>
    <mergeCell ref="C3:G3"/>
    <mergeCell ref="A4:H4"/>
  </mergeCells>
  <conditionalFormatting sqref="C9:G652">
    <cfRule type="cellIs" dxfId="16" priority="1" stopIfTrue="1" operator="equal">
      <formula>0</formula>
    </cfRule>
  </conditionalFormatting>
  <printOptions horizontalCentered="1" verticalCentered="1"/>
  <pageMargins left="0.39370078740157483" right="0.39370078740157483" top="0" bottom="0" header="0" footer="0"/>
  <pageSetup scale="60" orientation="portrait" r:id="rId1"/>
  <headerFooter alignWithMargins="0"/>
  <ignoredErrors>
    <ignoredError sqref="F54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N1064"/>
  <sheetViews>
    <sheetView zoomScaleNormal="100" workbookViewId="0">
      <pane ySplit="8" topLeftCell="A1057" activePane="bottomLeft" state="frozen"/>
      <selection pane="bottomLeft" activeCell="G1068" sqref="G1068"/>
    </sheetView>
  </sheetViews>
  <sheetFormatPr baseColWidth="10" defaultColWidth="11.28515625" defaultRowHeight="12.75"/>
  <cols>
    <col min="1" max="1" width="35.28515625" style="39" bestFit="1" customWidth="1"/>
    <col min="2" max="2" width="35.28515625" style="39" customWidth="1"/>
    <col min="3" max="3" width="16.28515625" style="39" customWidth="1"/>
    <col min="4" max="4" width="17.7109375" style="39" customWidth="1"/>
    <col min="5" max="6" width="14" style="39" customWidth="1"/>
    <col min="7" max="7" width="17.85546875" style="39" customWidth="1"/>
    <col min="8" max="8" width="25.140625" style="39" customWidth="1"/>
    <col min="9" max="9" width="20.140625" style="39" bestFit="1" customWidth="1"/>
    <col min="10" max="10" width="18.28515625" style="39" bestFit="1" customWidth="1"/>
    <col min="11" max="11" width="17.85546875" style="39" customWidth="1"/>
    <col min="12" max="12" width="16.85546875" style="39" customWidth="1"/>
    <col min="13" max="16384" width="11.28515625" style="39"/>
  </cols>
  <sheetData>
    <row r="1" spans="1:14" ht="18">
      <c r="G1" s="83"/>
      <c r="H1" s="84"/>
      <c r="I1" s="84"/>
      <c r="J1" s="84"/>
      <c r="K1" s="20"/>
    </row>
    <row r="2" spans="1:14" ht="30.2" customHeight="1">
      <c r="C2" s="85" t="s">
        <v>20</v>
      </c>
      <c r="D2" s="85"/>
      <c r="E2" s="85"/>
      <c r="F2" s="85"/>
      <c r="G2" s="85"/>
      <c r="H2" s="21"/>
      <c r="I2" s="21"/>
      <c r="J2" s="21"/>
      <c r="K2" s="19"/>
      <c r="L2" s="18"/>
      <c r="M2" s="18"/>
      <c r="N2" s="17"/>
    </row>
    <row r="3" spans="1:14" ht="15">
      <c r="C3" s="86" t="s">
        <v>0</v>
      </c>
      <c r="D3" s="86"/>
      <c r="E3" s="86"/>
      <c r="F3" s="86"/>
      <c r="G3" s="86"/>
      <c r="L3" s="40"/>
    </row>
    <row r="4" spans="1:14">
      <c r="A4" s="87" t="s">
        <v>27</v>
      </c>
      <c r="B4" s="87"/>
      <c r="C4" s="87"/>
      <c r="D4" s="87"/>
      <c r="E4" s="87"/>
      <c r="F4" s="87"/>
      <c r="G4" s="87"/>
      <c r="H4" s="87"/>
      <c r="L4" s="40"/>
    </row>
    <row r="5" spans="1:14" ht="15">
      <c r="C5" s="29"/>
      <c r="D5" s="29"/>
      <c r="E5" s="29"/>
      <c r="F5" s="29"/>
      <c r="G5" s="29"/>
      <c r="L5" s="40"/>
    </row>
    <row r="6" spans="1:14" ht="15" customHeight="1">
      <c r="A6" s="21" t="s">
        <v>0</v>
      </c>
      <c r="B6" s="21"/>
      <c r="C6" s="21"/>
      <c r="D6" s="21"/>
      <c r="E6" s="21"/>
      <c r="F6" s="21"/>
      <c r="G6" s="21"/>
      <c r="H6" s="21"/>
      <c r="I6" s="21"/>
      <c r="J6" s="21"/>
    </row>
    <row r="7" spans="1:14" ht="33" customHeight="1">
      <c r="A7" s="82" t="s">
        <v>18</v>
      </c>
      <c r="B7" s="82"/>
      <c r="C7" s="22" t="s">
        <v>17</v>
      </c>
      <c r="D7" s="23" t="s">
        <v>16</v>
      </c>
      <c r="E7" s="23" t="s">
        <v>19</v>
      </c>
      <c r="F7" s="23" t="s">
        <v>21</v>
      </c>
      <c r="G7" s="22" t="s">
        <v>15</v>
      </c>
    </row>
    <row r="8" spans="1:14">
      <c r="A8" s="82"/>
      <c r="B8" s="82"/>
      <c r="C8" s="24" t="s">
        <v>12</v>
      </c>
      <c r="D8" s="24" t="s">
        <v>12</v>
      </c>
      <c r="E8" s="24" t="s">
        <v>12</v>
      </c>
      <c r="F8" s="24" t="s">
        <v>12</v>
      </c>
      <c r="G8" s="24" t="s">
        <v>12</v>
      </c>
    </row>
    <row r="9" spans="1:14" ht="46.5" customHeight="1">
      <c r="A9" s="76">
        <v>41275</v>
      </c>
      <c r="B9" s="76">
        <v>41277</v>
      </c>
      <c r="C9" s="42">
        <v>5370.26</v>
      </c>
      <c r="D9" s="42">
        <v>1050</v>
      </c>
      <c r="E9" s="42">
        <v>86.42</v>
      </c>
      <c r="F9" s="42">
        <v>67.66</v>
      </c>
      <c r="G9" s="42">
        <v>6574.34</v>
      </c>
    </row>
    <row r="10" spans="1:14" ht="14.25">
      <c r="A10" s="76">
        <v>41278</v>
      </c>
      <c r="B10" s="76">
        <v>41282</v>
      </c>
      <c r="C10" s="42">
        <v>5342.9000000000005</v>
      </c>
      <c r="D10" s="42">
        <v>1050</v>
      </c>
      <c r="E10" s="42">
        <v>86.42</v>
      </c>
      <c r="F10" s="42">
        <v>67.66</v>
      </c>
      <c r="G10" s="42">
        <v>6546.9800000000005</v>
      </c>
    </row>
    <row r="11" spans="1:14" ht="14.25">
      <c r="A11" s="76">
        <v>41283</v>
      </c>
      <c r="B11" s="76">
        <v>41284</v>
      </c>
      <c r="C11" s="42">
        <v>5361.32</v>
      </c>
      <c r="D11" s="42">
        <v>1050</v>
      </c>
      <c r="E11" s="42">
        <v>86.42</v>
      </c>
      <c r="F11" s="42">
        <v>67.66</v>
      </c>
      <c r="G11" s="42">
        <v>6565.4</v>
      </c>
    </row>
    <row r="12" spans="1:14" ht="14.25">
      <c r="A12" s="76">
        <v>41285</v>
      </c>
      <c r="B12" s="76">
        <v>41288</v>
      </c>
      <c r="C12" s="42">
        <v>5449.45</v>
      </c>
      <c r="D12" s="42">
        <v>1050</v>
      </c>
      <c r="E12" s="42">
        <v>86.42</v>
      </c>
      <c r="F12" s="42">
        <v>67.66</v>
      </c>
      <c r="G12" s="42">
        <v>6653.53</v>
      </c>
    </row>
    <row r="13" spans="1:14" ht="14.25">
      <c r="A13" s="76">
        <v>41289</v>
      </c>
      <c r="B13" s="76">
        <v>41291</v>
      </c>
      <c r="C13" s="42">
        <v>5251.0499999999993</v>
      </c>
      <c r="D13" s="42">
        <v>1050</v>
      </c>
      <c r="E13" s="42">
        <v>86.42</v>
      </c>
      <c r="F13" s="42">
        <v>67.66</v>
      </c>
      <c r="G13" s="42">
        <v>6455.1299999999992</v>
      </c>
      <c r="I13" s="43"/>
    </row>
    <row r="14" spans="1:14" ht="14.25">
      <c r="A14" s="76">
        <v>41292</v>
      </c>
      <c r="B14" s="76">
        <v>41295</v>
      </c>
      <c r="C14" s="42">
        <v>5293.55</v>
      </c>
      <c r="D14" s="42">
        <v>1050</v>
      </c>
      <c r="E14" s="42">
        <v>86.42</v>
      </c>
      <c r="F14" s="42">
        <v>67.66</v>
      </c>
      <c r="G14" s="42">
        <v>6497.63</v>
      </c>
      <c r="I14" s="43"/>
    </row>
    <row r="15" spans="1:14" ht="14.25">
      <c r="A15" s="76">
        <v>41296</v>
      </c>
      <c r="B15" s="76">
        <v>41298</v>
      </c>
      <c r="C15" s="42">
        <v>5378.13</v>
      </c>
      <c r="D15" s="42">
        <v>1050</v>
      </c>
      <c r="E15" s="42">
        <v>86.42</v>
      </c>
      <c r="F15" s="42">
        <v>67.66</v>
      </c>
      <c r="G15" s="42">
        <v>6582.21</v>
      </c>
      <c r="I15" s="43"/>
    </row>
    <row r="16" spans="1:14" ht="14.25">
      <c r="A16" s="76">
        <v>41299</v>
      </c>
      <c r="B16" s="76">
        <v>41302</v>
      </c>
      <c r="C16" s="42">
        <v>5455.64</v>
      </c>
      <c r="D16" s="42">
        <v>1050</v>
      </c>
      <c r="E16" s="42">
        <v>86.42</v>
      </c>
      <c r="F16" s="42">
        <v>67.66</v>
      </c>
      <c r="G16" s="42">
        <v>6659.72</v>
      </c>
      <c r="I16" s="43"/>
    </row>
    <row r="17" spans="1:9" ht="14.25">
      <c r="A17" s="76">
        <v>41303</v>
      </c>
      <c r="B17" s="76">
        <v>41305</v>
      </c>
      <c r="C17" s="42">
        <v>5424.0999999999995</v>
      </c>
      <c r="D17" s="42">
        <v>1050</v>
      </c>
      <c r="E17" s="42">
        <v>86.42</v>
      </c>
      <c r="F17" s="42">
        <v>67.66</v>
      </c>
      <c r="G17" s="42">
        <v>6628.1799999999994</v>
      </c>
      <c r="I17" s="43"/>
    </row>
    <row r="18" spans="1:9" ht="14.25">
      <c r="A18" s="76">
        <v>41306</v>
      </c>
      <c r="B18" s="76">
        <v>41309</v>
      </c>
      <c r="C18" s="42">
        <v>5534.14</v>
      </c>
      <c r="D18" s="42">
        <v>1075.6199999999999</v>
      </c>
      <c r="E18" s="42">
        <v>86.42</v>
      </c>
      <c r="F18" s="42">
        <v>69.69</v>
      </c>
      <c r="G18" s="42">
        <v>6765.87</v>
      </c>
      <c r="I18" s="43"/>
    </row>
    <row r="19" spans="1:9" ht="14.25">
      <c r="A19" s="76">
        <v>41310</v>
      </c>
      <c r="B19" s="76">
        <v>41312</v>
      </c>
      <c r="C19" s="42">
        <v>5602.9</v>
      </c>
      <c r="D19" s="42">
        <v>1075.6199999999999</v>
      </c>
      <c r="E19" s="42">
        <v>86.42</v>
      </c>
      <c r="F19" s="42">
        <v>69.69</v>
      </c>
      <c r="G19" s="42">
        <v>6834.6299999999992</v>
      </c>
      <c r="I19" s="43"/>
    </row>
    <row r="20" spans="1:9" ht="14.25">
      <c r="A20" s="76">
        <v>41313</v>
      </c>
      <c r="B20" s="76">
        <v>41316</v>
      </c>
      <c r="C20" s="42">
        <v>5712.22</v>
      </c>
      <c r="D20" s="42">
        <v>1075.6199999999999</v>
      </c>
      <c r="E20" s="42">
        <v>86.42</v>
      </c>
      <c r="F20" s="42">
        <v>69.69</v>
      </c>
      <c r="G20" s="42">
        <v>6943.95</v>
      </c>
      <c r="I20" s="43"/>
    </row>
    <row r="21" spans="1:9" ht="14.25">
      <c r="A21" s="76">
        <v>41317</v>
      </c>
      <c r="B21" s="76">
        <v>41319</v>
      </c>
      <c r="C21" s="42">
        <v>5839.48</v>
      </c>
      <c r="D21" s="42">
        <v>1075.6199999999999</v>
      </c>
      <c r="E21" s="42">
        <v>86.42</v>
      </c>
      <c r="F21" s="42">
        <v>69.69</v>
      </c>
      <c r="G21" s="42">
        <v>7071.2099999999991</v>
      </c>
      <c r="I21" s="43"/>
    </row>
    <row r="22" spans="1:9" ht="14.25">
      <c r="A22" s="76">
        <v>41320</v>
      </c>
      <c r="B22" s="76">
        <v>41323</v>
      </c>
      <c r="C22" s="42">
        <v>5787.21</v>
      </c>
      <c r="D22" s="42">
        <v>1075.6199999999999</v>
      </c>
      <c r="E22" s="42">
        <v>86.42</v>
      </c>
      <c r="F22" s="42">
        <v>69.69</v>
      </c>
      <c r="G22" s="42">
        <v>7018.94</v>
      </c>
    </row>
    <row r="23" spans="1:9" ht="14.25">
      <c r="A23" s="76">
        <v>41324</v>
      </c>
      <c r="B23" s="76">
        <v>41326</v>
      </c>
      <c r="C23" s="42">
        <v>5813.93</v>
      </c>
      <c r="D23" s="42">
        <v>1075.6199999999999</v>
      </c>
      <c r="E23" s="42">
        <v>86.42</v>
      </c>
      <c r="F23" s="42">
        <v>69.69</v>
      </c>
      <c r="G23" s="42">
        <v>7045.66</v>
      </c>
    </row>
    <row r="24" spans="1:9" ht="12.2" customHeight="1">
      <c r="A24" s="76">
        <v>41327</v>
      </c>
      <c r="B24" s="76">
        <v>41330</v>
      </c>
      <c r="C24" s="42">
        <v>5723.2699999999995</v>
      </c>
      <c r="D24" s="42">
        <v>1075.6199999999999</v>
      </c>
      <c r="E24" s="42">
        <v>86.42</v>
      </c>
      <c r="F24" s="42">
        <v>69.69</v>
      </c>
      <c r="G24" s="42">
        <v>6954.9999999999991</v>
      </c>
    </row>
    <row r="25" spans="1:9" ht="12.2" customHeight="1">
      <c r="A25" s="76">
        <v>41331</v>
      </c>
      <c r="B25" s="76">
        <v>41333</v>
      </c>
      <c r="C25" s="42">
        <v>5628.9500000000007</v>
      </c>
      <c r="D25" s="42">
        <v>1075.6199999999999</v>
      </c>
      <c r="E25" s="42">
        <v>86.42</v>
      </c>
      <c r="F25" s="42">
        <v>69.69</v>
      </c>
      <c r="G25" s="42">
        <v>6860.68</v>
      </c>
    </row>
    <row r="26" spans="1:9" ht="14.25">
      <c r="A26" s="76">
        <v>41334</v>
      </c>
      <c r="B26" s="76">
        <v>41337</v>
      </c>
      <c r="C26" s="42">
        <v>5495.6500000000005</v>
      </c>
      <c r="D26" s="42">
        <v>1075.6199999999999</v>
      </c>
      <c r="E26" s="42">
        <v>86.42</v>
      </c>
      <c r="F26" s="42">
        <v>69.69</v>
      </c>
      <c r="G26" s="42">
        <v>6727.38</v>
      </c>
    </row>
    <row r="27" spans="1:9" ht="14.25">
      <c r="A27" s="76">
        <v>41338</v>
      </c>
      <c r="B27" s="76">
        <v>41340</v>
      </c>
      <c r="C27" s="42">
        <v>5368.65</v>
      </c>
      <c r="D27" s="42">
        <v>1075.6199999999999</v>
      </c>
      <c r="E27" s="42">
        <v>86.42</v>
      </c>
      <c r="F27" s="42">
        <v>69.69</v>
      </c>
      <c r="G27" s="42">
        <v>6600.3799999999992</v>
      </c>
    </row>
    <row r="28" spans="1:9" ht="14.25">
      <c r="A28" s="76">
        <v>41341</v>
      </c>
      <c r="B28" s="76">
        <v>41344</v>
      </c>
      <c r="C28" s="42">
        <v>5411.23</v>
      </c>
      <c r="D28" s="42">
        <v>1075.6199999999999</v>
      </c>
      <c r="E28" s="42">
        <v>86.42</v>
      </c>
      <c r="F28" s="42">
        <v>69.69</v>
      </c>
      <c r="G28" s="42">
        <v>6642.9599999999991</v>
      </c>
    </row>
    <row r="29" spans="1:9" ht="14.25">
      <c r="A29" s="76">
        <v>41345</v>
      </c>
      <c r="B29" s="76">
        <v>41347</v>
      </c>
      <c r="C29" s="42">
        <v>5418.36</v>
      </c>
      <c r="D29" s="42">
        <v>1075.6199999999999</v>
      </c>
      <c r="E29" s="42">
        <v>86.42</v>
      </c>
      <c r="F29" s="42">
        <v>69.69</v>
      </c>
      <c r="G29" s="42">
        <v>6650.0899999999992</v>
      </c>
    </row>
    <row r="30" spans="1:9" ht="14.25">
      <c r="A30" s="76">
        <v>41348</v>
      </c>
      <c r="B30" s="76">
        <v>41351</v>
      </c>
      <c r="C30" s="42">
        <v>5278.82</v>
      </c>
      <c r="D30" s="42">
        <v>1075.6199999999999</v>
      </c>
      <c r="E30" s="42">
        <v>86.42</v>
      </c>
      <c r="F30" s="42">
        <v>69.69</v>
      </c>
      <c r="G30" s="42">
        <v>6510.5499999999993</v>
      </c>
    </row>
    <row r="31" spans="1:9" ht="14.25">
      <c r="A31" s="76">
        <v>41352</v>
      </c>
      <c r="B31" s="76">
        <v>41354</v>
      </c>
      <c r="C31" s="42">
        <v>5353.04</v>
      </c>
      <c r="D31" s="42">
        <v>1075.6199999999999</v>
      </c>
      <c r="E31" s="42">
        <v>86.42</v>
      </c>
      <c r="F31" s="42">
        <v>69.69</v>
      </c>
      <c r="G31" s="42">
        <v>6584.7699999999995</v>
      </c>
    </row>
    <row r="32" spans="1:9" ht="14.25">
      <c r="A32" s="76">
        <v>41355</v>
      </c>
      <c r="B32" s="76">
        <v>41359</v>
      </c>
      <c r="C32" s="42">
        <v>5253.77</v>
      </c>
      <c r="D32" s="42">
        <v>1050</v>
      </c>
      <c r="E32" s="42">
        <v>86.42</v>
      </c>
      <c r="F32" s="42">
        <v>69.69</v>
      </c>
      <c r="G32" s="42">
        <v>6459.88</v>
      </c>
    </row>
    <row r="33" spans="1:7" ht="14.25">
      <c r="A33" s="76">
        <v>41360</v>
      </c>
      <c r="B33" s="76">
        <v>41365</v>
      </c>
      <c r="C33" s="42">
        <v>5126.1100000000006</v>
      </c>
      <c r="D33" s="42">
        <v>1050</v>
      </c>
      <c r="E33" s="42">
        <v>86.42</v>
      </c>
      <c r="F33" s="42">
        <v>69.69</v>
      </c>
      <c r="G33" s="42">
        <v>6332.22</v>
      </c>
    </row>
    <row r="34" spans="1:7" ht="14.25">
      <c r="A34" s="76">
        <v>41366</v>
      </c>
      <c r="B34" s="76">
        <v>41368</v>
      </c>
      <c r="C34" s="42">
        <v>5416.18</v>
      </c>
      <c r="D34" s="42">
        <v>1050</v>
      </c>
      <c r="E34" s="42">
        <v>86.42</v>
      </c>
      <c r="F34" s="42">
        <v>69.69</v>
      </c>
      <c r="G34" s="42">
        <v>6622.29</v>
      </c>
    </row>
    <row r="35" spans="1:7" ht="14.25">
      <c r="A35" s="76">
        <v>41369</v>
      </c>
      <c r="B35" s="76">
        <v>41372</v>
      </c>
      <c r="C35" s="42">
        <v>5249.55</v>
      </c>
      <c r="D35" s="42">
        <v>1050</v>
      </c>
      <c r="E35" s="42">
        <v>86.42</v>
      </c>
      <c r="F35" s="42">
        <v>69.69</v>
      </c>
      <c r="G35" s="42">
        <v>6455.66</v>
      </c>
    </row>
    <row r="36" spans="1:7" ht="14.25">
      <c r="A36" s="76">
        <v>41373</v>
      </c>
      <c r="B36" s="76">
        <v>41375</v>
      </c>
      <c r="C36" s="42">
        <v>5180.87</v>
      </c>
      <c r="D36" s="42">
        <v>1050</v>
      </c>
      <c r="E36" s="42">
        <v>86.42</v>
      </c>
      <c r="F36" s="42">
        <v>69.69</v>
      </c>
      <c r="G36" s="42">
        <v>6386.98</v>
      </c>
    </row>
    <row r="37" spans="1:7" ht="14.25">
      <c r="A37" s="76">
        <v>41376</v>
      </c>
      <c r="B37" s="76">
        <v>41379</v>
      </c>
      <c r="C37" s="42">
        <v>5142.72</v>
      </c>
      <c r="D37" s="42">
        <v>1050</v>
      </c>
      <c r="E37" s="42">
        <v>86.42</v>
      </c>
      <c r="F37" s="42">
        <v>69.69</v>
      </c>
      <c r="G37" s="42">
        <v>6348.83</v>
      </c>
    </row>
    <row r="38" spans="1:7" ht="14.25">
      <c r="A38" s="76">
        <v>41380</v>
      </c>
      <c r="B38" s="76">
        <v>41382</v>
      </c>
      <c r="C38" s="42">
        <v>5051.87</v>
      </c>
      <c r="D38" s="42">
        <v>1050</v>
      </c>
      <c r="E38" s="42">
        <v>86.42</v>
      </c>
      <c r="F38" s="42">
        <v>69.69</v>
      </c>
      <c r="G38" s="42">
        <v>6257.98</v>
      </c>
    </row>
    <row r="39" spans="1:7" ht="14.25">
      <c r="A39" s="76">
        <v>41383</v>
      </c>
      <c r="B39" s="76">
        <v>41386</v>
      </c>
      <c r="C39" s="42">
        <v>4764.7</v>
      </c>
      <c r="D39" s="42">
        <v>1050</v>
      </c>
      <c r="E39" s="42">
        <v>86.42</v>
      </c>
      <c r="F39" s="42">
        <v>69.69</v>
      </c>
      <c r="G39" s="42">
        <v>5970.8099999999995</v>
      </c>
    </row>
    <row r="40" spans="1:7" ht="14.25">
      <c r="A40" s="76">
        <v>41387</v>
      </c>
      <c r="B40" s="76">
        <v>41389</v>
      </c>
      <c r="C40" s="42">
        <v>4933.9599999999991</v>
      </c>
      <c r="D40" s="42">
        <v>1050</v>
      </c>
      <c r="E40" s="42">
        <v>86.42</v>
      </c>
      <c r="F40" s="42">
        <v>69.69</v>
      </c>
      <c r="G40" s="42">
        <v>6140.0699999999988</v>
      </c>
    </row>
    <row r="41" spans="1:7" ht="14.25">
      <c r="A41" s="76">
        <v>41390</v>
      </c>
      <c r="B41" s="76">
        <v>41393</v>
      </c>
      <c r="C41" s="42">
        <v>4998.17</v>
      </c>
      <c r="D41" s="42">
        <v>1050</v>
      </c>
      <c r="E41" s="42">
        <v>86.42</v>
      </c>
      <c r="F41" s="42">
        <v>69.69</v>
      </c>
      <c r="G41" s="42">
        <v>6204.28</v>
      </c>
    </row>
    <row r="42" spans="1:7" ht="14.25">
      <c r="A42" s="76">
        <v>41394</v>
      </c>
      <c r="B42" s="76">
        <v>41396</v>
      </c>
      <c r="C42" s="42">
        <v>4925.8900000000003</v>
      </c>
      <c r="D42" s="42">
        <v>1050</v>
      </c>
      <c r="E42" s="42">
        <v>86.42</v>
      </c>
      <c r="F42" s="42">
        <v>69.69</v>
      </c>
      <c r="G42" s="42">
        <v>6132</v>
      </c>
    </row>
    <row r="43" spans="1:7" ht="14.25">
      <c r="A43" s="76">
        <v>41397</v>
      </c>
      <c r="B43" s="76">
        <v>41400</v>
      </c>
      <c r="C43" s="42">
        <v>4793.37</v>
      </c>
      <c r="D43" s="42">
        <v>1050</v>
      </c>
      <c r="E43" s="42">
        <v>86.42</v>
      </c>
      <c r="F43" s="42">
        <v>69.69</v>
      </c>
      <c r="G43" s="42">
        <v>5999.48</v>
      </c>
    </row>
    <row r="44" spans="1:7" ht="14.25">
      <c r="A44" s="76">
        <v>41401</v>
      </c>
      <c r="B44" s="76">
        <v>41403</v>
      </c>
      <c r="C44" s="42">
        <v>4995.96</v>
      </c>
      <c r="D44" s="42">
        <v>1050</v>
      </c>
      <c r="E44" s="42">
        <v>86.42</v>
      </c>
      <c r="F44" s="42">
        <v>69.69</v>
      </c>
      <c r="G44" s="42">
        <v>6202.07</v>
      </c>
    </row>
    <row r="45" spans="1:7" ht="14.25">
      <c r="A45" s="76">
        <v>41404</v>
      </c>
      <c r="B45" s="76">
        <v>41408</v>
      </c>
      <c r="C45" s="42">
        <v>5126.21</v>
      </c>
      <c r="D45" s="42">
        <v>1050</v>
      </c>
      <c r="E45" s="42">
        <v>86.42</v>
      </c>
      <c r="F45" s="42">
        <v>69.69</v>
      </c>
      <c r="G45" s="42">
        <v>6332.32</v>
      </c>
    </row>
    <row r="46" spans="1:7" ht="14.25">
      <c r="A46" s="76">
        <v>41409</v>
      </c>
      <c r="B46" s="76">
        <v>41410</v>
      </c>
      <c r="C46" s="42">
        <v>5042.8599999999997</v>
      </c>
      <c r="D46" s="42">
        <v>1050</v>
      </c>
      <c r="E46" s="42">
        <v>86.42</v>
      </c>
      <c r="F46" s="42">
        <v>69.69</v>
      </c>
      <c r="G46" s="42">
        <v>6248.9699999999993</v>
      </c>
    </row>
    <row r="47" spans="1:7" ht="14.25">
      <c r="A47" s="76">
        <v>41411</v>
      </c>
      <c r="B47" s="76">
        <v>41414</v>
      </c>
      <c r="C47" s="42">
        <v>5069.49</v>
      </c>
      <c r="D47" s="42">
        <v>1050</v>
      </c>
      <c r="E47" s="42">
        <v>86.42</v>
      </c>
      <c r="F47" s="42">
        <v>69.69</v>
      </c>
      <c r="G47" s="42">
        <v>6275.5999999999995</v>
      </c>
    </row>
    <row r="48" spans="1:7" ht="14.25">
      <c r="A48" s="76">
        <v>41415</v>
      </c>
      <c r="B48" s="76">
        <v>41417</v>
      </c>
      <c r="C48" s="42">
        <v>5180.34</v>
      </c>
      <c r="D48" s="42">
        <v>1050</v>
      </c>
      <c r="E48" s="42">
        <v>86.42</v>
      </c>
      <c r="F48" s="42">
        <v>69.69</v>
      </c>
      <c r="G48" s="42">
        <v>6386.45</v>
      </c>
    </row>
    <row r="49" spans="1:7" ht="14.25">
      <c r="A49" s="76">
        <v>41418</v>
      </c>
      <c r="B49" s="76">
        <v>41421</v>
      </c>
      <c r="C49" s="42">
        <v>5103.17</v>
      </c>
      <c r="D49" s="42">
        <v>1050</v>
      </c>
      <c r="E49" s="42">
        <v>86.42</v>
      </c>
      <c r="F49" s="42">
        <v>69.69</v>
      </c>
      <c r="G49" s="42">
        <v>6309.28</v>
      </c>
    </row>
    <row r="50" spans="1:7" ht="14.25">
      <c r="A50" s="76">
        <v>41422</v>
      </c>
      <c r="B50" s="76">
        <v>41424</v>
      </c>
      <c r="C50" s="42">
        <v>5037.53</v>
      </c>
      <c r="D50" s="42">
        <v>1050</v>
      </c>
      <c r="E50" s="42">
        <v>86.42</v>
      </c>
      <c r="F50" s="42">
        <v>69.69</v>
      </c>
      <c r="G50" s="42">
        <v>6243.6399999999994</v>
      </c>
    </row>
    <row r="51" spans="1:7" ht="14.25">
      <c r="A51" s="76">
        <v>41425</v>
      </c>
      <c r="B51" s="76">
        <v>41429</v>
      </c>
      <c r="C51" s="42">
        <v>5204.1400000000003</v>
      </c>
      <c r="D51" s="42">
        <v>1050</v>
      </c>
      <c r="E51" s="42">
        <v>86.42</v>
      </c>
      <c r="F51" s="42">
        <v>69.69</v>
      </c>
      <c r="G51" s="42">
        <v>6410.25</v>
      </c>
    </row>
    <row r="52" spans="1:7" ht="14.25">
      <c r="A52" s="76">
        <v>41430</v>
      </c>
      <c r="B52" s="76">
        <v>41431</v>
      </c>
      <c r="C52" s="42">
        <v>5196.9500000000007</v>
      </c>
      <c r="D52" s="42">
        <v>1050</v>
      </c>
      <c r="E52" s="42">
        <v>86.42</v>
      </c>
      <c r="F52" s="42">
        <v>69.69</v>
      </c>
      <c r="G52" s="42">
        <v>6403.06</v>
      </c>
    </row>
    <row r="53" spans="1:7" ht="14.25">
      <c r="A53" s="76">
        <v>41432</v>
      </c>
      <c r="B53" s="76">
        <v>41436</v>
      </c>
      <c r="C53" s="42">
        <v>5188.4000000000005</v>
      </c>
      <c r="D53" s="42">
        <v>1050</v>
      </c>
      <c r="E53" s="42">
        <v>86.42</v>
      </c>
      <c r="F53" s="42">
        <v>69.69</v>
      </c>
      <c r="G53" s="42">
        <v>6394.51</v>
      </c>
    </row>
    <row r="54" spans="1:7" ht="14.25">
      <c r="A54" s="76">
        <v>41437</v>
      </c>
      <c r="B54" s="76">
        <v>41438</v>
      </c>
      <c r="C54" s="42">
        <v>5287.61</v>
      </c>
      <c r="D54" s="42">
        <v>1050</v>
      </c>
      <c r="E54" s="42">
        <v>86.42</v>
      </c>
      <c r="F54" s="42">
        <v>69.69</v>
      </c>
      <c r="G54" s="42">
        <v>6493.7199999999993</v>
      </c>
    </row>
    <row r="55" spans="1:7" ht="14.25">
      <c r="A55" s="76">
        <v>41439</v>
      </c>
      <c r="B55" s="76">
        <v>41442</v>
      </c>
      <c r="C55" s="42">
        <v>5351.0199999999995</v>
      </c>
      <c r="D55" s="42">
        <v>1050</v>
      </c>
      <c r="E55" s="42">
        <v>86.42</v>
      </c>
      <c r="F55" s="42">
        <v>69.69</v>
      </c>
      <c r="G55" s="42">
        <v>6557.1299999999992</v>
      </c>
    </row>
    <row r="56" spans="1:7" ht="14.25">
      <c r="A56" s="76">
        <v>41443</v>
      </c>
      <c r="B56" s="76">
        <v>41445</v>
      </c>
      <c r="C56" s="42">
        <v>5464.28</v>
      </c>
      <c r="D56" s="42">
        <v>1050</v>
      </c>
      <c r="E56" s="42">
        <v>86.42</v>
      </c>
      <c r="F56" s="42">
        <v>69.69</v>
      </c>
      <c r="G56" s="42">
        <v>6670.3899999999994</v>
      </c>
    </row>
    <row r="57" spans="1:7" ht="12.2" customHeight="1">
      <c r="A57" s="76">
        <v>41446</v>
      </c>
      <c r="B57" s="76">
        <v>41449</v>
      </c>
      <c r="C57" s="42">
        <v>5471.33</v>
      </c>
      <c r="D57" s="42">
        <v>1050</v>
      </c>
      <c r="E57" s="42">
        <v>86.42</v>
      </c>
      <c r="F57" s="42">
        <v>69.69</v>
      </c>
      <c r="G57" s="42">
        <v>6677.44</v>
      </c>
    </row>
    <row r="58" spans="1:7" ht="12.2" customHeight="1">
      <c r="A58" s="76">
        <v>41450</v>
      </c>
      <c r="B58" s="76">
        <v>41452</v>
      </c>
      <c r="C58" s="42">
        <v>5369.91</v>
      </c>
      <c r="D58" s="42">
        <v>1050</v>
      </c>
      <c r="E58" s="42">
        <v>86.42</v>
      </c>
      <c r="F58" s="42">
        <v>69.69</v>
      </c>
      <c r="G58" s="42">
        <v>6576.0199999999995</v>
      </c>
    </row>
    <row r="59" spans="1:7" ht="12.2" customHeight="1">
      <c r="A59" s="76">
        <v>41453</v>
      </c>
      <c r="B59" s="76">
        <v>41457</v>
      </c>
      <c r="C59" s="42">
        <v>5343.25</v>
      </c>
      <c r="D59" s="42">
        <v>1050</v>
      </c>
      <c r="E59" s="42">
        <v>86.42</v>
      </c>
      <c r="F59" s="42">
        <v>69.69</v>
      </c>
      <c r="G59" s="42">
        <v>6549.36</v>
      </c>
    </row>
    <row r="60" spans="1:7" ht="12.2" customHeight="1">
      <c r="A60" s="76">
        <v>41458</v>
      </c>
      <c r="B60" s="76">
        <v>41459</v>
      </c>
      <c r="C60" s="42">
        <v>5330.62</v>
      </c>
      <c r="D60" s="42">
        <v>1050</v>
      </c>
      <c r="E60" s="42">
        <v>86.42</v>
      </c>
      <c r="F60" s="42">
        <v>69.69</v>
      </c>
      <c r="G60" s="42">
        <v>6536.73</v>
      </c>
    </row>
    <row r="61" spans="1:7" ht="12.2" customHeight="1">
      <c r="A61" s="76">
        <v>41460</v>
      </c>
      <c r="B61" s="76">
        <v>41463</v>
      </c>
      <c r="C61" s="42">
        <v>5444.07</v>
      </c>
      <c r="D61" s="42">
        <v>1050</v>
      </c>
      <c r="E61" s="42">
        <v>86.42</v>
      </c>
      <c r="F61" s="42">
        <v>69.69</v>
      </c>
      <c r="G61" s="42">
        <v>6650.1799999999994</v>
      </c>
    </row>
    <row r="62" spans="1:7" ht="12.2" customHeight="1">
      <c r="A62" s="76">
        <v>41464</v>
      </c>
      <c r="B62" s="76">
        <v>41466</v>
      </c>
      <c r="C62" s="42">
        <v>5463.46</v>
      </c>
      <c r="D62" s="42">
        <v>1050</v>
      </c>
      <c r="E62" s="42">
        <v>86.42</v>
      </c>
      <c r="F62" s="42">
        <v>69.69</v>
      </c>
      <c r="G62" s="42">
        <v>6669.57</v>
      </c>
    </row>
    <row r="63" spans="1:7" ht="12.2" customHeight="1">
      <c r="A63" s="76">
        <v>41467</v>
      </c>
      <c r="B63" s="76">
        <v>41470</v>
      </c>
      <c r="C63" s="42">
        <v>5563.37</v>
      </c>
      <c r="D63" s="42">
        <v>1050</v>
      </c>
      <c r="E63" s="42">
        <v>86.42</v>
      </c>
      <c r="F63" s="42">
        <v>69.69</v>
      </c>
      <c r="G63" s="42">
        <v>6769.48</v>
      </c>
    </row>
    <row r="64" spans="1:7" ht="12.2" customHeight="1">
      <c r="A64" s="76">
        <v>41471</v>
      </c>
      <c r="B64" s="76">
        <v>41473</v>
      </c>
      <c r="C64" s="42">
        <v>5633.41</v>
      </c>
      <c r="D64" s="42">
        <v>1050</v>
      </c>
      <c r="E64" s="42">
        <v>86.42</v>
      </c>
      <c r="F64" s="42">
        <v>69.69</v>
      </c>
      <c r="G64" s="42">
        <v>6839.5199999999995</v>
      </c>
    </row>
    <row r="65" spans="1:7" ht="12.2" customHeight="1">
      <c r="A65" s="76">
        <v>41474</v>
      </c>
      <c r="B65" s="76">
        <v>41477</v>
      </c>
      <c r="C65" s="42">
        <v>5525.39</v>
      </c>
      <c r="D65" s="42">
        <v>1050</v>
      </c>
      <c r="E65" s="42">
        <v>86.42</v>
      </c>
      <c r="F65" s="42">
        <v>69.69</v>
      </c>
      <c r="G65" s="42">
        <v>6731.5</v>
      </c>
    </row>
    <row r="66" spans="1:7" ht="12.2" customHeight="1">
      <c r="A66" s="76">
        <v>41478</v>
      </c>
      <c r="B66" s="76">
        <v>41480</v>
      </c>
      <c r="C66" s="42">
        <v>5538.77</v>
      </c>
      <c r="D66" s="42">
        <v>1050</v>
      </c>
      <c r="E66" s="42">
        <v>86.42</v>
      </c>
      <c r="F66" s="42">
        <v>69.69</v>
      </c>
      <c r="G66" s="42">
        <v>6744.88</v>
      </c>
    </row>
    <row r="67" spans="1:7" ht="12.2" customHeight="1">
      <c r="A67" s="76">
        <v>41481</v>
      </c>
      <c r="B67" s="76">
        <v>41484</v>
      </c>
      <c r="C67" s="42">
        <v>5443</v>
      </c>
      <c r="D67" s="42">
        <v>1050</v>
      </c>
      <c r="E67" s="42">
        <v>86.42</v>
      </c>
      <c r="F67" s="42">
        <v>69.69</v>
      </c>
      <c r="G67" s="42">
        <v>6649.11</v>
      </c>
    </row>
    <row r="68" spans="1:7" ht="12.2" customHeight="1">
      <c r="A68" s="76">
        <v>41485</v>
      </c>
      <c r="B68" s="76">
        <v>41487</v>
      </c>
      <c r="C68" s="42">
        <v>5439.4999999999991</v>
      </c>
      <c r="D68" s="42">
        <v>1050</v>
      </c>
      <c r="E68" s="42">
        <v>86.42</v>
      </c>
      <c r="F68" s="42">
        <v>69.69</v>
      </c>
      <c r="G68" s="42">
        <v>6645.6099999999988</v>
      </c>
    </row>
    <row r="69" spans="1:7" ht="12.2" customHeight="1">
      <c r="A69" s="76">
        <v>41488</v>
      </c>
      <c r="B69" s="76">
        <v>41491</v>
      </c>
      <c r="C69" s="42">
        <v>5525.26</v>
      </c>
      <c r="D69" s="42">
        <v>1050</v>
      </c>
      <c r="E69" s="42">
        <v>86.42</v>
      </c>
      <c r="F69" s="42">
        <v>69.69</v>
      </c>
      <c r="G69" s="42">
        <v>6731.37</v>
      </c>
    </row>
    <row r="70" spans="1:7" ht="12.2" customHeight="1">
      <c r="A70" s="76">
        <v>41492</v>
      </c>
      <c r="B70" s="76">
        <v>41494</v>
      </c>
      <c r="C70" s="42">
        <v>5590.96</v>
      </c>
      <c r="D70" s="42">
        <v>1050</v>
      </c>
      <c r="E70" s="42">
        <v>86.42</v>
      </c>
      <c r="F70" s="42">
        <v>69.69</v>
      </c>
      <c r="G70" s="42">
        <v>6797.07</v>
      </c>
    </row>
    <row r="71" spans="1:7" ht="12.2" customHeight="1">
      <c r="A71" s="76">
        <v>41495</v>
      </c>
      <c r="B71" s="76">
        <v>41498</v>
      </c>
      <c r="C71" s="42">
        <v>5380.1200000000008</v>
      </c>
      <c r="D71" s="42">
        <v>1050</v>
      </c>
      <c r="E71" s="42">
        <v>86.42</v>
      </c>
      <c r="F71" s="42">
        <v>69.69</v>
      </c>
      <c r="G71" s="42">
        <v>6586.2300000000005</v>
      </c>
    </row>
    <row r="72" spans="1:7" ht="12.2" customHeight="1">
      <c r="A72" s="76">
        <v>41499</v>
      </c>
      <c r="B72" s="76">
        <v>41501</v>
      </c>
      <c r="C72" s="42">
        <v>5492.04</v>
      </c>
      <c r="D72" s="42">
        <v>1050</v>
      </c>
      <c r="E72" s="42">
        <v>86.42</v>
      </c>
      <c r="F72" s="42">
        <v>69.69</v>
      </c>
      <c r="G72" s="42">
        <v>6698.15</v>
      </c>
    </row>
    <row r="73" spans="1:7" ht="12.2" customHeight="1">
      <c r="A73" s="76">
        <v>41502</v>
      </c>
      <c r="B73" s="76">
        <v>41506</v>
      </c>
      <c r="C73" s="42">
        <v>5601.5399999999991</v>
      </c>
      <c r="D73" s="42">
        <v>1050</v>
      </c>
      <c r="E73" s="42">
        <v>86.42</v>
      </c>
      <c r="F73" s="42">
        <v>69.69</v>
      </c>
      <c r="G73" s="42">
        <v>6807.6499999999987</v>
      </c>
    </row>
    <row r="74" spans="1:7" ht="12.2" customHeight="1">
      <c r="A74" s="76">
        <v>41507</v>
      </c>
      <c r="B74" s="76">
        <v>41508</v>
      </c>
      <c r="C74" s="42">
        <v>5679.8099999999995</v>
      </c>
      <c r="D74" s="42">
        <v>1050</v>
      </c>
      <c r="E74" s="42">
        <v>86.42</v>
      </c>
      <c r="F74" s="42">
        <v>69.69</v>
      </c>
      <c r="G74" s="42">
        <v>6885.9199999999992</v>
      </c>
    </row>
    <row r="75" spans="1:7" ht="12.2" customHeight="1">
      <c r="A75" s="76">
        <v>41509</v>
      </c>
      <c r="B75" s="76">
        <v>41512</v>
      </c>
      <c r="C75" s="42">
        <v>5756.29</v>
      </c>
      <c r="D75" s="42">
        <v>1050</v>
      </c>
      <c r="E75" s="42">
        <v>86.42</v>
      </c>
      <c r="F75" s="42">
        <v>69.69</v>
      </c>
      <c r="G75" s="42">
        <v>6962.4</v>
      </c>
    </row>
    <row r="76" spans="1:7" ht="12.2" customHeight="1">
      <c r="A76" s="76">
        <v>41513</v>
      </c>
      <c r="B76" s="76">
        <v>41515</v>
      </c>
      <c r="C76" s="42">
        <v>5819.2300000000005</v>
      </c>
      <c r="D76" s="42">
        <v>1050</v>
      </c>
      <c r="E76" s="42">
        <v>86.42</v>
      </c>
      <c r="F76" s="42">
        <v>69.69</v>
      </c>
      <c r="G76" s="42">
        <v>7025.34</v>
      </c>
    </row>
    <row r="77" spans="1:7" ht="12.2" customHeight="1">
      <c r="A77" s="76">
        <v>41516</v>
      </c>
      <c r="B77" s="76">
        <v>41519</v>
      </c>
      <c r="C77" s="42">
        <v>6067.16</v>
      </c>
      <c r="D77" s="42">
        <v>1050</v>
      </c>
      <c r="E77" s="42">
        <v>86.42</v>
      </c>
      <c r="F77" s="42">
        <v>69.69</v>
      </c>
      <c r="G77" s="42">
        <v>7273.2699999999995</v>
      </c>
    </row>
    <row r="78" spans="1:7" ht="14.25">
      <c r="A78" s="76">
        <v>41520</v>
      </c>
      <c r="B78" s="76">
        <v>41522</v>
      </c>
      <c r="C78" s="42">
        <v>5933.67</v>
      </c>
      <c r="D78" s="42">
        <v>1050</v>
      </c>
      <c r="E78" s="42">
        <v>86.42</v>
      </c>
      <c r="F78" s="42">
        <v>69.69</v>
      </c>
      <c r="G78" s="42">
        <v>7139.78</v>
      </c>
    </row>
    <row r="79" spans="1:7" ht="14.25">
      <c r="A79" s="76">
        <v>41523</v>
      </c>
      <c r="B79" s="76">
        <v>41526</v>
      </c>
      <c r="C79" s="42">
        <v>5891.8</v>
      </c>
      <c r="D79" s="42">
        <v>1050</v>
      </c>
      <c r="E79" s="42">
        <v>86.42</v>
      </c>
      <c r="F79" s="42">
        <v>69.69</v>
      </c>
      <c r="G79" s="42">
        <v>7097.91</v>
      </c>
    </row>
    <row r="80" spans="1:7" ht="14.25">
      <c r="A80" s="76">
        <v>41527</v>
      </c>
      <c r="B80" s="76">
        <v>41529</v>
      </c>
      <c r="C80" s="42">
        <v>5978.16</v>
      </c>
      <c r="D80" s="42">
        <v>1050</v>
      </c>
      <c r="E80" s="42">
        <v>86.42</v>
      </c>
      <c r="F80" s="42">
        <v>69.69</v>
      </c>
      <c r="G80" s="42">
        <v>7184.2699999999995</v>
      </c>
    </row>
    <row r="81" spans="1:7" ht="14.25">
      <c r="A81" s="76">
        <v>41530</v>
      </c>
      <c r="B81" s="76">
        <v>41533</v>
      </c>
      <c r="C81" s="42">
        <v>5796.6</v>
      </c>
      <c r="D81" s="42">
        <v>1050</v>
      </c>
      <c r="E81" s="42">
        <v>86.42</v>
      </c>
      <c r="F81" s="42">
        <v>69.69</v>
      </c>
      <c r="G81" s="42">
        <v>7002.71</v>
      </c>
    </row>
    <row r="82" spans="1:7" ht="14.25">
      <c r="A82" s="76">
        <v>41534</v>
      </c>
      <c r="B82" s="76">
        <v>41536</v>
      </c>
      <c r="C82" s="42">
        <v>5820.91</v>
      </c>
      <c r="D82" s="42">
        <v>1050</v>
      </c>
      <c r="E82" s="42">
        <v>86.42</v>
      </c>
      <c r="F82" s="42">
        <v>69.69</v>
      </c>
      <c r="G82" s="42">
        <v>7027.0199999999995</v>
      </c>
    </row>
    <row r="83" spans="1:7" ht="14.25">
      <c r="A83" s="76">
        <v>41537</v>
      </c>
      <c r="B83" s="76">
        <v>41540</v>
      </c>
      <c r="C83" s="42">
        <v>5675</v>
      </c>
      <c r="D83" s="42">
        <v>1050</v>
      </c>
      <c r="E83" s="42">
        <v>86.42</v>
      </c>
      <c r="F83" s="42">
        <v>69.69</v>
      </c>
      <c r="G83" s="42">
        <v>6881.11</v>
      </c>
    </row>
    <row r="84" spans="1:7" ht="14.25">
      <c r="A84" s="76">
        <v>41541</v>
      </c>
      <c r="B84" s="76">
        <v>41543</v>
      </c>
      <c r="C84" s="42">
        <v>5527.1599999999989</v>
      </c>
      <c r="D84" s="42">
        <v>1050</v>
      </c>
      <c r="E84" s="42">
        <v>86.42</v>
      </c>
      <c r="F84" s="42">
        <v>69.69</v>
      </c>
      <c r="G84" s="42">
        <v>6733.2699999999986</v>
      </c>
    </row>
    <row r="85" spans="1:7" ht="14.25">
      <c r="A85" s="76">
        <v>41544</v>
      </c>
      <c r="B85" s="76">
        <v>41547</v>
      </c>
      <c r="C85" s="42">
        <v>5446.17</v>
      </c>
      <c r="D85" s="42">
        <v>1050</v>
      </c>
      <c r="E85" s="42">
        <v>86.42</v>
      </c>
      <c r="F85" s="42">
        <v>69.69</v>
      </c>
      <c r="G85" s="42">
        <v>6652.28</v>
      </c>
    </row>
    <row r="86" spans="1:7" ht="14.25">
      <c r="A86" s="76">
        <v>41548</v>
      </c>
      <c r="B86" s="76">
        <v>41550</v>
      </c>
      <c r="C86" s="42">
        <v>5503.8</v>
      </c>
      <c r="D86" s="42">
        <v>1050</v>
      </c>
      <c r="E86" s="42">
        <v>86.42</v>
      </c>
      <c r="F86" s="42">
        <v>69.69</v>
      </c>
      <c r="G86" s="42">
        <v>6709.91</v>
      </c>
    </row>
    <row r="87" spans="1:7" ht="14.25">
      <c r="A87" s="76">
        <v>41551</v>
      </c>
      <c r="B87" s="76">
        <v>41554</v>
      </c>
      <c r="C87" s="42">
        <v>5551.2300000000005</v>
      </c>
      <c r="D87" s="42">
        <v>1050</v>
      </c>
      <c r="E87" s="42">
        <v>86.42</v>
      </c>
      <c r="F87" s="42">
        <v>69.69</v>
      </c>
      <c r="G87" s="42">
        <v>6757.34</v>
      </c>
    </row>
    <row r="88" spans="1:7" ht="14.25">
      <c r="A88" s="76">
        <v>41555</v>
      </c>
      <c r="B88" s="76">
        <v>41557</v>
      </c>
      <c r="C88" s="42">
        <v>5574.8</v>
      </c>
      <c r="D88" s="42">
        <v>1050</v>
      </c>
      <c r="E88" s="42">
        <v>86.42</v>
      </c>
      <c r="F88" s="42">
        <v>69.69</v>
      </c>
      <c r="G88" s="42">
        <v>6780.91</v>
      </c>
    </row>
    <row r="89" spans="1:7" ht="14.25">
      <c r="A89" s="76">
        <v>41558</v>
      </c>
      <c r="B89" s="76">
        <v>41562</v>
      </c>
      <c r="C89" s="42">
        <v>5566.08</v>
      </c>
      <c r="D89" s="42">
        <v>1050</v>
      </c>
      <c r="E89" s="42">
        <v>86.42</v>
      </c>
      <c r="F89" s="42">
        <v>69.69</v>
      </c>
      <c r="G89" s="42">
        <v>6772.19</v>
      </c>
    </row>
    <row r="90" spans="1:7" ht="14.25">
      <c r="A90" s="76">
        <v>41563</v>
      </c>
      <c r="B90" s="76">
        <v>41564</v>
      </c>
      <c r="C90" s="42">
        <v>5580.71</v>
      </c>
      <c r="D90" s="42">
        <v>1050</v>
      </c>
      <c r="E90" s="42">
        <v>86.42</v>
      </c>
      <c r="F90" s="42">
        <v>69.69</v>
      </c>
      <c r="G90" s="42">
        <v>6786.82</v>
      </c>
    </row>
    <row r="91" spans="1:7" ht="14.25">
      <c r="A91" s="76">
        <v>41565</v>
      </c>
      <c r="B91" s="76">
        <v>41568</v>
      </c>
      <c r="C91" s="42">
        <v>5606.29</v>
      </c>
      <c r="D91" s="42">
        <v>1050</v>
      </c>
      <c r="E91" s="42">
        <v>86.42</v>
      </c>
      <c r="F91" s="42">
        <v>69.69</v>
      </c>
      <c r="G91" s="42">
        <v>6812.4</v>
      </c>
    </row>
    <row r="92" spans="1:7" ht="14.25">
      <c r="A92" s="76">
        <v>41569</v>
      </c>
      <c r="B92" s="76">
        <v>41571</v>
      </c>
      <c r="C92" s="42">
        <v>5598.8</v>
      </c>
      <c r="D92" s="42">
        <v>1050</v>
      </c>
      <c r="E92" s="42">
        <v>86.42</v>
      </c>
      <c r="F92" s="42">
        <v>69.69</v>
      </c>
      <c r="G92" s="42">
        <v>6804.91</v>
      </c>
    </row>
    <row r="93" spans="1:7" ht="14.25">
      <c r="A93" s="76">
        <v>41572</v>
      </c>
      <c r="B93" s="76">
        <v>41575</v>
      </c>
      <c r="C93" s="42">
        <v>5357.98</v>
      </c>
      <c r="D93" s="42">
        <v>1050</v>
      </c>
      <c r="E93" s="42">
        <v>86.42</v>
      </c>
      <c r="F93" s="42">
        <v>69.69</v>
      </c>
      <c r="G93" s="42">
        <v>6564.0899999999992</v>
      </c>
    </row>
    <row r="94" spans="1:7" ht="14.25">
      <c r="A94" s="76">
        <v>41576</v>
      </c>
      <c r="B94" s="76">
        <v>41578</v>
      </c>
      <c r="C94" s="42">
        <v>5377.96</v>
      </c>
      <c r="D94" s="42">
        <v>1050</v>
      </c>
      <c r="E94" s="42">
        <v>86.42</v>
      </c>
      <c r="F94" s="42">
        <v>69.69</v>
      </c>
      <c r="G94" s="42">
        <v>6584.07</v>
      </c>
    </row>
    <row r="95" spans="1:7" ht="14.25">
      <c r="A95" s="76">
        <v>41579</v>
      </c>
      <c r="B95" s="76">
        <v>41583</v>
      </c>
      <c r="C95" s="42">
        <v>5517.87</v>
      </c>
      <c r="D95" s="42">
        <v>1050</v>
      </c>
      <c r="E95" s="42">
        <v>86.42</v>
      </c>
      <c r="F95" s="42">
        <v>69.69</v>
      </c>
      <c r="G95" s="42">
        <v>6723.98</v>
      </c>
    </row>
    <row r="96" spans="1:7" ht="14.25">
      <c r="A96" s="76">
        <v>41584</v>
      </c>
      <c r="B96" s="76">
        <v>41585</v>
      </c>
      <c r="C96" s="42">
        <v>5366.21</v>
      </c>
      <c r="D96" s="42">
        <v>1050</v>
      </c>
      <c r="E96" s="42">
        <v>86.42</v>
      </c>
      <c r="F96" s="42">
        <v>69.69</v>
      </c>
      <c r="G96" s="42">
        <v>6572.32</v>
      </c>
    </row>
    <row r="97" spans="1:7" ht="14.25">
      <c r="A97" s="76">
        <v>41586</v>
      </c>
      <c r="B97" s="76">
        <v>41590</v>
      </c>
      <c r="C97" s="42">
        <v>5293</v>
      </c>
      <c r="D97" s="42">
        <v>1050</v>
      </c>
      <c r="E97" s="42">
        <v>86.42</v>
      </c>
      <c r="F97" s="42">
        <v>69.69</v>
      </c>
      <c r="G97" s="42">
        <v>6499.11</v>
      </c>
    </row>
    <row r="98" spans="1:7" ht="14.25">
      <c r="A98" s="76">
        <v>41591</v>
      </c>
      <c r="B98" s="76">
        <v>41592</v>
      </c>
      <c r="C98" s="42">
        <v>5403.85</v>
      </c>
      <c r="D98" s="42">
        <v>1050</v>
      </c>
      <c r="E98" s="42">
        <v>86.42</v>
      </c>
      <c r="F98" s="42">
        <v>69.69</v>
      </c>
      <c r="G98" s="42">
        <v>6609.96</v>
      </c>
    </row>
    <row r="99" spans="1:7" ht="14.25">
      <c r="A99" s="76">
        <v>41593</v>
      </c>
      <c r="B99" s="76">
        <v>41596</v>
      </c>
      <c r="C99" s="42">
        <v>5420.01</v>
      </c>
      <c r="D99" s="42">
        <v>1050</v>
      </c>
      <c r="E99" s="42">
        <v>86.42</v>
      </c>
      <c r="F99" s="42">
        <v>69.69</v>
      </c>
      <c r="G99" s="42">
        <v>6626.12</v>
      </c>
    </row>
    <row r="100" spans="1:7" ht="14.25">
      <c r="A100" s="76">
        <v>41597</v>
      </c>
      <c r="B100" s="76">
        <v>41599</v>
      </c>
      <c r="C100" s="42">
        <v>5530.76</v>
      </c>
      <c r="D100" s="42">
        <v>1050</v>
      </c>
      <c r="E100" s="42">
        <v>86.42</v>
      </c>
      <c r="F100" s="42">
        <v>69.69</v>
      </c>
      <c r="G100" s="42">
        <v>6736.87</v>
      </c>
    </row>
    <row r="101" spans="1:7" ht="14.25">
      <c r="A101" s="76">
        <v>41600</v>
      </c>
      <c r="B101" s="76">
        <v>41603</v>
      </c>
      <c r="C101" s="42">
        <v>5567.4299999999994</v>
      </c>
      <c r="D101" s="42">
        <v>1050</v>
      </c>
      <c r="E101" s="42">
        <v>86.42</v>
      </c>
      <c r="F101" s="42">
        <v>69.69</v>
      </c>
      <c r="G101" s="42">
        <v>6773.5399999999991</v>
      </c>
    </row>
    <row r="102" spans="1:7" ht="14.25">
      <c r="A102" s="76">
        <v>41604</v>
      </c>
      <c r="B102" s="76">
        <v>41606</v>
      </c>
      <c r="C102" s="42">
        <v>5798.8200000000006</v>
      </c>
      <c r="D102" s="42">
        <v>1050</v>
      </c>
      <c r="E102" s="42">
        <v>86.42</v>
      </c>
      <c r="F102" s="42">
        <v>69.69</v>
      </c>
      <c r="G102" s="42">
        <v>7004.93</v>
      </c>
    </row>
    <row r="103" spans="1:7" ht="14.25">
      <c r="A103" s="76">
        <v>41607</v>
      </c>
      <c r="B103" s="76">
        <v>41610</v>
      </c>
      <c r="C103" s="42">
        <v>5727.0599999999995</v>
      </c>
      <c r="D103" s="42">
        <v>1050</v>
      </c>
      <c r="E103" s="42">
        <v>86.42</v>
      </c>
      <c r="F103" s="42">
        <v>69.69</v>
      </c>
      <c r="G103" s="42">
        <v>6933.1699999999992</v>
      </c>
    </row>
    <row r="104" spans="1:7" ht="14.25">
      <c r="A104" s="76">
        <v>41611</v>
      </c>
      <c r="B104" s="76">
        <v>41613</v>
      </c>
      <c r="C104" s="42">
        <v>5731.55</v>
      </c>
      <c r="D104" s="42">
        <v>1050</v>
      </c>
      <c r="E104" s="42">
        <v>86.42</v>
      </c>
      <c r="F104" s="42">
        <v>69.69</v>
      </c>
      <c r="G104" s="42">
        <v>6937.66</v>
      </c>
    </row>
    <row r="105" spans="1:7" ht="14.25">
      <c r="A105" s="76">
        <v>41614</v>
      </c>
      <c r="B105" s="76">
        <v>41617</v>
      </c>
      <c r="C105" s="42">
        <v>5798.59</v>
      </c>
      <c r="D105" s="42">
        <v>1050</v>
      </c>
      <c r="E105" s="42">
        <v>86.42</v>
      </c>
      <c r="F105" s="42">
        <v>69.69</v>
      </c>
      <c r="G105" s="42">
        <v>7004.7</v>
      </c>
    </row>
    <row r="106" spans="1:7" ht="14.25">
      <c r="A106" s="76">
        <v>41618</v>
      </c>
      <c r="B106" s="76">
        <v>41620</v>
      </c>
      <c r="C106" s="42">
        <v>5797.9</v>
      </c>
      <c r="D106" s="42">
        <v>1050</v>
      </c>
      <c r="E106" s="42">
        <v>86.42</v>
      </c>
      <c r="F106" s="42">
        <v>69.69</v>
      </c>
      <c r="G106" s="42">
        <v>7004.0099999999993</v>
      </c>
    </row>
    <row r="107" spans="1:7" ht="14.25">
      <c r="A107" s="76">
        <v>41621</v>
      </c>
      <c r="B107" s="76">
        <v>41624</v>
      </c>
      <c r="C107" s="42">
        <v>5690.37</v>
      </c>
      <c r="D107" s="42">
        <v>1050</v>
      </c>
      <c r="E107" s="42">
        <v>86.42</v>
      </c>
      <c r="F107" s="42">
        <v>69.69</v>
      </c>
      <c r="G107" s="42">
        <v>6896.48</v>
      </c>
    </row>
    <row r="108" spans="1:7" ht="14.25">
      <c r="A108" s="76">
        <v>41625</v>
      </c>
      <c r="B108" s="76">
        <v>41627</v>
      </c>
      <c r="C108" s="42">
        <v>5619.71</v>
      </c>
      <c r="D108" s="42">
        <v>1050</v>
      </c>
      <c r="E108" s="42">
        <v>86.42</v>
      </c>
      <c r="F108" s="42">
        <v>69.69</v>
      </c>
      <c r="G108" s="42">
        <v>6825.82</v>
      </c>
    </row>
    <row r="109" spans="1:7" ht="14.25">
      <c r="A109" s="76">
        <v>41628</v>
      </c>
      <c r="B109" s="76">
        <v>41631</v>
      </c>
      <c r="C109" s="42">
        <v>5675.43</v>
      </c>
      <c r="D109" s="42">
        <v>1050</v>
      </c>
      <c r="E109" s="42">
        <v>86.42</v>
      </c>
      <c r="F109" s="42">
        <v>69.69</v>
      </c>
      <c r="G109" s="42">
        <v>6881.54</v>
      </c>
    </row>
    <row r="110" spans="1:7" ht="14.25">
      <c r="A110" s="76">
        <v>41632</v>
      </c>
      <c r="B110" s="76">
        <v>41634</v>
      </c>
      <c r="C110" s="42">
        <v>5812.71</v>
      </c>
      <c r="D110" s="42">
        <v>1050</v>
      </c>
      <c r="E110" s="42">
        <v>86.42</v>
      </c>
      <c r="F110" s="42">
        <v>69.69</v>
      </c>
      <c r="G110" s="42">
        <v>7018.82</v>
      </c>
    </row>
    <row r="111" spans="1:7" ht="14.25">
      <c r="A111" s="76">
        <v>41635</v>
      </c>
      <c r="B111" s="76">
        <v>41638</v>
      </c>
      <c r="C111" s="42">
        <v>5780.22</v>
      </c>
      <c r="D111" s="42">
        <v>1050</v>
      </c>
      <c r="E111" s="42">
        <v>86.42</v>
      </c>
      <c r="F111" s="42">
        <v>69.69</v>
      </c>
      <c r="G111" s="42">
        <v>6986.33</v>
      </c>
    </row>
    <row r="112" spans="1:7" ht="14.25">
      <c r="A112" s="76">
        <v>41639</v>
      </c>
      <c r="B112" s="76">
        <v>41641</v>
      </c>
      <c r="C112" s="42">
        <v>5794.61</v>
      </c>
      <c r="D112" s="42">
        <v>1050</v>
      </c>
      <c r="E112" s="42">
        <v>86.42</v>
      </c>
      <c r="F112" s="42">
        <v>69.69</v>
      </c>
      <c r="G112" s="42">
        <v>7000.7199999999993</v>
      </c>
    </row>
    <row r="113" spans="1:7" ht="14.25">
      <c r="A113" s="76">
        <v>41642</v>
      </c>
      <c r="B113" s="76">
        <v>41646</v>
      </c>
      <c r="C113" s="42">
        <v>5771.07</v>
      </c>
      <c r="D113" s="42">
        <v>1050</v>
      </c>
      <c r="E113" s="42">
        <v>86.42</v>
      </c>
      <c r="F113" s="42">
        <v>69.69</v>
      </c>
      <c r="G113" s="42">
        <v>6977.1799999999994</v>
      </c>
    </row>
    <row r="114" spans="1:7" ht="14.25">
      <c r="A114" s="76">
        <v>41647</v>
      </c>
      <c r="B114" s="76">
        <v>41648</v>
      </c>
      <c r="C114" s="42">
        <v>5610.89</v>
      </c>
      <c r="D114" s="42">
        <v>1050</v>
      </c>
      <c r="E114" s="42">
        <v>86.42</v>
      </c>
      <c r="F114" s="42">
        <v>69.69</v>
      </c>
      <c r="G114" s="42">
        <v>6817</v>
      </c>
    </row>
    <row r="115" spans="1:7" ht="14.25">
      <c r="A115" s="76">
        <v>41649</v>
      </c>
      <c r="B115" s="76">
        <v>41652</v>
      </c>
      <c r="C115" s="42">
        <v>5597.9400000000005</v>
      </c>
      <c r="D115" s="42">
        <v>1050</v>
      </c>
      <c r="E115" s="42">
        <v>86.42</v>
      </c>
      <c r="F115" s="42">
        <v>69.69</v>
      </c>
      <c r="G115" s="42">
        <v>6804.05</v>
      </c>
    </row>
    <row r="116" spans="1:7" ht="14.25">
      <c r="A116" s="76">
        <v>41653</v>
      </c>
      <c r="B116" s="76">
        <v>41655</v>
      </c>
      <c r="C116" s="42">
        <v>5551.7699999999995</v>
      </c>
      <c r="D116" s="42">
        <v>1050</v>
      </c>
      <c r="E116" s="42">
        <v>86.42</v>
      </c>
      <c r="F116" s="42">
        <v>69.69</v>
      </c>
      <c r="G116" s="42">
        <v>6757.8799999999992</v>
      </c>
    </row>
    <row r="117" spans="1:7" ht="14.25">
      <c r="A117" s="76">
        <v>41656</v>
      </c>
      <c r="B117" s="76">
        <v>41659</v>
      </c>
      <c r="C117" s="42">
        <v>5582.5</v>
      </c>
      <c r="D117" s="42">
        <v>1050</v>
      </c>
      <c r="E117" s="42">
        <v>86.42</v>
      </c>
      <c r="F117" s="42">
        <v>69.69</v>
      </c>
      <c r="G117" s="42">
        <v>6788.61</v>
      </c>
    </row>
    <row r="118" spans="1:7" ht="14.25">
      <c r="A118" s="76">
        <v>41660</v>
      </c>
      <c r="B118" s="76">
        <v>41662</v>
      </c>
      <c r="C118" s="42">
        <v>5684.53</v>
      </c>
      <c r="D118" s="42">
        <v>1050</v>
      </c>
      <c r="E118" s="42">
        <v>86.42</v>
      </c>
      <c r="F118" s="42">
        <v>69.69</v>
      </c>
      <c r="G118" s="42">
        <v>6890.6399999999994</v>
      </c>
    </row>
    <row r="119" spans="1:7" ht="14.25">
      <c r="A119" s="76">
        <v>41663</v>
      </c>
      <c r="B119" s="76">
        <v>41666</v>
      </c>
      <c r="C119" s="42">
        <v>5788</v>
      </c>
      <c r="D119" s="42">
        <v>1050</v>
      </c>
      <c r="E119" s="42">
        <v>86.42</v>
      </c>
      <c r="F119" s="42">
        <v>69.69</v>
      </c>
      <c r="G119" s="42">
        <v>6994.11</v>
      </c>
    </row>
    <row r="120" spans="1:7" ht="14.25">
      <c r="A120" s="76">
        <v>41667</v>
      </c>
      <c r="B120" s="76">
        <v>41669</v>
      </c>
      <c r="C120" s="42">
        <v>5899.58</v>
      </c>
      <c r="D120" s="42">
        <v>1050</v>
      </c>
      <c r="E120" s="42">
        <v>86.42</v>
      </c>
      <c r="F120" s="42">
        <v>69.69</v>
      </c>
      <c r="G120" s="42">
        <v>7105.69</v>
      </c>
    </row>
    <row r="121" spans="1:7" ht="14.25">
      <c r="A121" s="76">
        <v>41670</v>
      </c>
      <c r="B121" s="76">
        <v>41670</v>
      </c>
      <c r="C121" s="42">
        <v>5814.4500000000007</v>
      </c>
      <c r="D121" s="42">
        <v>1050</v>
      </c>
      <c r="E121" s="42">
        <v>86.42</v>
      </c>
      <c r="F121" s="42">
        <v>69.69</v>
      </c>
      <c r="G121" s="42">
        <v>7020.56</v>
      </c>
    </row>
    <row r="122" spans="1:7" ht="14.25">
      <c r="A122" s="76">
        <v>41640</v>
      </c>
      <c r="B122" s="76">
        <v>41673</v>
      </c>
      <c r="C122" s="42">
        <v>5814.4500000000007</v>
      </c>
      <c r="D122" s="42">
        <v>1070.3700000000001</v>
      </c>
      <c r="E122" s="42">
        <v>71.510000000000005</v>
      </c>
      <c r="F122" s="42">
        <v>71.78</v>
      </c>
      <c r="G122" s="42">
        <v>7028.1100000000006</v>
      </c>
    </row>
    <row r="123" spans="1:7" ht="14.25">
      <c r="A123" s="76">
        <v>41674</v>
      </c>
      <c r="B123" s="76">
        <v>41676</v>
      </c>
      <c r="C123" s="42">
        <v>5830.4</v>
      </c>
      <c r="D123" s="42">
        <v>1070.3700000000001</v>
      </c>
      <c r="E123" s="42">
        <v>71.510000000000005</v>
      </c>
      <c r="F123" s="42">
        <v>71.78</v>
      </c>
      <c r="G123" s="42">
        <v>7044.0599999999995</v>
      </c>
    </row>
    <row r="124" spans="1:7" ht="14.25">
      <c r="A124" s="76">
        <v>41677</v>
      </c>
      <c r="B124" s="76">
        <v>41680</v>
      </c>
      <c r="C124" s="42">
        <v>5766.8</v>
      </c>
      <c r="D124" s="42">
        <v>1070.3700000000001</v>
      </c>
      <c r="E124" s="42">
        <v>71.510000000000005</v>
      </c>
      <c r="F124" s="42">
        <v>71.78</v>
      </c>
      <c r="G124" s="42">
        <v>6980.46</v>
      </c>
    </row>
    <row r="125" spans="1:7" ht="14.25">
      <c r="A125" s="76">
        <v>41681</v>
      </c>
      <c r="B125" s="76">
        <v>41683</v>
      </c>
      <c r="C125" s="42">
        <v>5764.29</v>
      </c>
      <c r="D125" s="42">
        <v>1070.3700000000001</v>
      </c>
      <c r="E125" s="42">
        <v>71.510000000000005</v>
      </c>
      <c r="F125" s="42">
        <v>71.78</v>
      </c>
      <c r="G125" s="42">
        <v>6977.95</v>
      </c>
    </row>
    <row r="126" spans="1:7" ht="14.25">
      <c r="A126" s="76">
        <v>41684</v>
      </c>
      <c r="B126" s="76">
        <v>41687</v>
      </c>
      <c r="C126" s="42">
        <v>5841.88</v>
      </c>
      <c r="D126" s="42">
        <v>1070.3700000000001</v>
      </c>
      <c r="E126" s="42">
        <v>71.510000000000005</v>
      </c>
      <c r="F126" s="42">
        <v>71.78</v>
      </c>
      <c r="G126" s="42">
        <v>7055.54</v>
      </c>
    </row>
    <row r="127" spans="1:7" ht="14.25">
      <c r="A127" s="76">
        <v>41688</v>
      </c>
      <c r="B127" s="76">
        <v>41690</v>
      </c>
      <c r="C127" s="42">
        <v>5886.34</v>
      </c>
      <c r="D127" s="42">
        <v>1070.3700000000001</v>
      </c>
      <c r="E127" s="42">
        <v>71.510000000000005</v>
      </c>
      <c r="F127" s="42">
        <v>71.78</v>
      </c>
      <c r="G127" s="42">
        <v>7100</v>
      </c>
    </row>
    <row r="128" spans="1:7" ht="14.25">
      <c r="A128" s="76">
        <v>41691</v>
      </c>
      <c r="B128" s="76">
        <v>41694</v>
      </c>
      <c r="C128" s="42">
        <v>5992.7300000000005</v>
      </c>
      <c r="D128" s="42">
        <v>1070.3700000000001</v>
      </c>
      <c r="E128" s="42">
        <v>71.510000000000005</v>
      </c>
      <c r="F128" s="42">
        <v>71.78</v>
      </c>
      <c r="G128" s="42">
        <v>7206.39</v>
      </c>
    </row>
    <row r="129" spans="1:7" ht="14.25">
      <c r="A129" s="76">
        <v>41695</v>
      </c>
      <c r="B129" s="76">
        <v>41697</v>
      </c>
      <c r="C129" s="42">
        <v>5989.0999999999995</v>
      </c>
      <c r="D129" s="42">
        <v>1070.3700000000001</v>
      </c>
      <c r="E129" s="42">
        <v>71.510000000000005</v>
      </c>
      <c r="F129" s="42">
        <v>71.78</v>
      </c>
      <c r="G129" s="42">
        <v>7202.7599999999993</v>
      </c>
    </row>
    <row r="130" spans="1:7" ht="14.25">
      <c r="A130" s="76">
        <v>41698</v>
      </c>
      <c r="B130" s="76">
        <v>41698</v>
      </c>
      <c r="C130" s="42">
        <v>6082.98</v>
      </c>
      <c r="D130" s="42">
        <v>1070.3700000000001</v>
      </c>
      <c r="E130" s="42">
        <v>71.510000000000005</v>
      </c>
      <c r="F130" s="42">
        <v>71.78</v>
      </c>
      <c r="G130" s="42">
        <v>7296.6399999999994</v>
      </c>
    </row>
    <row r="131" spans="1:7" ht="14.25">
      <c r="A131" s="76">
        <v>41699</v>
      </c>
      <c r="B131" s="76">
        <v>41701</v>
      </c>
      <c r="C131" s="42">
        <v>6082.98</v>
      </c>
      <c r="D131" s="42">
        <v>1070.3700000000001</v>
      </c>
      <c r="E131" s="42">
        <v>71.510000000000005</v>
      </c>
      <c r="F131" s="42">
        <v>71.78</v>
      </c>
      <c r="G131" s="42">
        <v>7296.6399999999994</v>
      </c>
    </row>
    <row r="132" spans="1:7" ht="14.25">
      <c r="A132" s="76">
        <v>41702</v>
      </c>
      <c r="B132" s="76">
        <v>41704</v>
      </c>
      <c r="C132" s="42">
        <v>6102.66</v>
      </c>
      <c r="D132" s="42">
        <v>1070.3700000000001</v>
      </c>
      <c r="E132" s="42">
        <v>71.510000000000005</v>
      </c>
      <c r="F132" s="42">
        <v>71.78</v>
      </c>
      <c r="G132" s="42">
        <v>7316.32</v>
      </c>
    </row>
    <row r="133" spans="1:7" ht="14.25">
      <c r="A133" s="76">
        <v>41705</v>
      </c>
      <c r="B133" s="76">
        <v>41708</v>
      </c>
      <c r="C133" s="42">
        <v>6056.6500000000005</v>
      </c>
      <c r="D133" s="42">
        <v>1070.3700000000001</v>
      </c>
      <c r="E133" s="42">
        <v>71.510000000000005</v>
      </c>
      <c r="F133" s="42">
        <v>71.78</v>
      </c>
      <c r="G133" s="42">
        <v>7270.31</v>
      </c>
    </row>
    <row r="134" spans="1:7" ht="14.25">
      <c r="A134" s="76">
        <v>41709</v>
      </c>
      <c r="B134" s="76">
        <v>41711</v>
      </c>
      <c r="C134" s="42">
        <v>5894.79</v>
      </c>
      <c r="D134" s="42">
        <v>1070.3700000000001</v>
      </c>
      <c r="E134" s="42">
        <v>71.510000000000005</v>
      </c>
      <c r="F134" s="42">
        <v>71.78</v>
      </c>
      <c r="G134" s="42">
        <v>7108.45</v>
      </c>
    </row>
    <row r="135" spans="1:7" ht="14.25">
      <c r="A135" s="76">
        <v>41712</v>
      </c>
      <c r="B135" s="76">
        <v>41715</v>
      </c>
      <c r="C135" s="42">
        <v>5725.1399999999994</v>
      </c>
      <c r="D135" s="42">
        <v>1070.3700000000001</v>
      </c>
      <c r="E135" s="42">
        <v>71.510000000000005</v>
      </c>
      <c r="F135" s="42">
        <v>71.78</v>
      </c>
      <c r="G135" s="42">
        <v>6938.7999999999993</v>
      </c>
    </row>
    <row r="136" spans="1:7" ht="14.25">
      <c r="A136" s="76">
        <v>41716</v>
      </c>
      <c r="B136" s="76">
        <v>41718</v>
      </c>
      <c r="C136" s="42">
        <v>5890.9800000000005</v>
      </c>
      <c r="D136" s="42">
        <v>1070.3700000000001</v>
      </c>
      <c r="E136" s="42">
        <v>71.510000000000005</v>
      </c>
      <c r="F136" s="42">
        <v>71.78</v>
      </c>
      <c r="G136" s="42">
        <v>7104.64</v>
      </c>
    </row>
    <row r="137" spans="1:7" ht="14.25">
      <c r="A137" s="76">
        <v>41719</v>
      </c>
      <c r="B137" s="76">
        <v>41723</v>
      </c>
      <c r="C137" s="42">
        <v>5666.29</v>
      </c>
      <c r="D137" s="42">
        <v>1070.3700000000001</v>
      </c>
      <c r="E137" s="42">
        <v>71.510000000000005</v>
      </c>
      <c r="F137" s="42">
        <v>71.78</v>
      </c>
      <c r="G137" s="42">
        <v>6879.95</v>
      </c>
    </row>
    <row r="138" spans="1:7" ht="14.25">
      <c r="A138" s="76">
        <v>41724</v>
      </c>
      <c r="B138" s="76">
        <v>41725</v>
      </c>
      <c r="C138" s="42">
        <v>5613.9000000000005</v>
      </c>
      <c r="D138" s="42">
        <v>1070.3700000000001</v>
      </c>
      <c r="E138" s="42">
        <v>71.510000000000005</v>
      </c>
      <c r="F138" s="42">
        <v>71.78</v>
      </c>
      <c r="G138" s="42">
        <v>6827.56</v>
      </c>
    </row>
    <row r="139" spans="1:7" ht="14.25">
      <c r="A139" s="76">
        <v>41726</v>
      </c>
      <c r="B139" s="76">
        <v>41729</v>
      </c>
      <c r="C139" s="42">
        <v>5667.61</v>
      </c>
      <c r="D139" s="42">
        <v>1070.3700000000001</v>
      </c>
      <c r="E139" s="42">
        <v>71.510000000000005</v>
      </c>
      <c r="F139" s="42">
        <v>71.78</v>
      </c>
      <c r="G139" s="42">
        <v>6881.2699999999995</v>
      </c>
    </row>
    <row r="140" spans="1:7" ht="14.25">
      <c r="A140" s="76">
        <v>41730</v>
      </c>
      <c r="B140" s="76">
        <v>41732</v>
      </c>
      <c r="C140" s="42">
        <v>5619.1900000000005</v>
      </c>
      <c r="D140" s="42">
        <v>1070.3700000000001</v>
      </c>
      <c r="E140" s="42">
        <v>71.510000000000005</v>
      </c>
      <c r="F140" s="42">
        <v>71.78</v>
      </c>
      <c r="G140" s="42">
        <v>6832.85</v>
      </c>
    </row>
    <row r="141" spans="1:7" ht="14.25">
      <c r="A141" s="76">
        <v>41733</v>
      </c>
      <c r="B141" s="76">
        <v>41736</v>
      </c>
      <c r="C141" s="42">
        <v>5557.96</v>
      </c>
      <c r="D141" s="42">
        <v>1070.3700000000001</v>
      </c>
      <c r="E141" s="42">
        <v>71.510000000000005</v>
      </c>
      <c r="F141" s="42">
        <v>71.78</v>
      </c>
      <c r="G141" s="42">
        <v>6771.62</v>
      </c>
    </row>
    <row r="142" spans="1:7" ht="14.25">
      <c r="A142" s="76">
        <v>41737</v>
      </c>
      <c r="B142" s="76">
        <v>41739</v>
      </c>
      <c r="C142" s="42">
        <v>5623.33</v>
      </c>
      <c r="D142" s="42">
        <v>1070.3700000000001</v>
      </c>
      <c r="E142" s="42">
        <v>71.510000000000005</v>
      </c>
      <c r="F142" s="42">
        <v>71.78</v>
      </c>
      <c r="G142" s="42">
        <v>6836.99</v>
      </c>
    </row>
    <row r="143" spans="1:7" ht="14.25">
      <c r="A143" s="76">
        <v>41740</v>
      </c>
      <c r="B143" s="76">
        <v>41743</v>
      </c>
      <c r="C143" s="42">
        <v>5609.68</v>
      </c>
      <c r="D143" s="42">
        <v>1070.3700000000001</v>
      </c>
      <c r="E143" s="42">
        <v>71.510000000000005</v>
      </c>
      <c r="F143" s="42">
        <v>71.78</v>
      </c>
      <c r="G143" s="42">
        <v>6823.34</v>
      </c>
    </row>
    <row r="144" spans="1:7" ht="14.25">
      <c r="A144" s="76">
        <v>41744</v>
      </c>
      <c r="B144" s="76">
        <v>41746</v>
      </c>
      <c r="C144" s="42">
        <v>5538.44</v>
      </c>
      <c r="D144" s="42">
        <v>1070.3700000000001</v>
      </c>
      <c r="E144" s="42">
        <v>71.510000000000005</v>
      </c>
      <c r="F144" s="42">
        <v>71.78</v>
      </c>
      <c r="G144" s="42">
        <v>6752.0999999999995</v>
      </c>
    </row>
    <row r="145" spans="1:7" ht="14.25">
      <c r="A145" s="76">
        <v>41747</v>
      </c>
      <c r="B145" s="76">
        <v>41750</v>
      </c>
      <c r="C145" s="42">
        <v>5667.3099999999995</v>
      </c>
      <c r="D145" s="42">
        <v>1070.3700000000001</v>
      </c>
      <c r="E145" s="42">
        <v>71.510000000000005</v>
      </c>
      <c r="F145" s="42">
        <v>71.78</v>
      </c>
      <c r="G145" s="42">
        <v>6880.9699999999993</v>
      </c>
    </row>
    <row r="146" spans="1:7" ht="14.25">
      <c r="A146" s="76">
        <v>41751</v>
      </c>
      <c r="B146" s="76">
        <v>41753</v>
      </c>
      <c r="C146" s="42">
        <v>5742.26</v>
      </c>
      <c r="D146" s="42">
        <v>1070.3700000000001</v>
      </c>
      <c r="E146" s="42">
        <v>71.510000000000005</v>
      </c>
      <c r="F146" s="42">
        <v>71.78</v>
      </c>
      <c r="G146" s="42">
        <v>6955.92</v>
      </c>
    </row>
    <row r="147" spans="1:7" ht="14.25">
      <c r="A147" s="76">
        <v>41754</v>
      </c>
      <c r="B147" s="76">
        <v>41757</v>
      </c>
      <c r="C147" s="42">
        <v>5668.9699999999993</v>
      </c>
      <c r="D147" s="42">
        <v>1070.3700000000001</v>
      </c>
      <c r="E147" s="42">
        <v>71.510000000000005</v>
      </c>
      <c r="F147" s="42">
        <v>71.78</v>
      </c>
      <c r="G147" s="42">
        <v>6882.6299999999992</v>
      </c>
    </row>
    <row r="148" spans="1:7" ht="14.25">
      <c r="A148" s="76">
        <v>41758</v>
      </c>
      <c r="B148" s="76">
        <v>41760</v>
      </c>
      <c r="C148" s="42">
        <v>5675.41</v>
      </c>
      <c r="D148" s="42">
        <v>1070.3700000000001</v>
      </c>
      <c r="E148" s="42">
        <v>71.510000000000005</v>
      </c>
      <c r="F148" s="42">
        <v>71.78</v>
      </c>
      <c r="G148" s="42">
        <v>6889.07</v>
      </c>
    </row>
    <row r="149" spans="1:7" ht="14.25">
      <c r="A149" s="76">
        <v>41761</v>
      </c>
      <c r="B149" s="76">
        <v>41761</v>
      </c>
      <c r="C149" s="42">
        <v>5650.0300000000007</v>
      </c>
      <c r="D149" s="42">
        <v>1070.3700000000001</v>
      </c>
      <c r="E149" s="42">
        <v>71.510000000000005</v>
      </c>
      <c r="F149" s="42">
        <v>71.78</v>
      </c>
      <c r="G149" s="42">
        <v>6863.6900000000005</v>
      </c>
    </row>
    <row r="150" spans="1:7" ht="14.25">
      <c r="A150" s="76">
        <v>41762</v>
      </c>
      <c r="B150" s="76">
        <v>41764</v>
      </c>
      <c r="C150" s="42">
        <v>5582.5</v>
      </c>
      <c r="D150" s="42">
        <v>1070.3700000000001</v>
      </c>
      <c r="E150" s="42">
        <v>71.510000000000005</v>
      </c>
      <c r="F150" s="42">
        <v>71.78</v>
      </c>
      <c r="G150" s="42">
        <v>6796.16</v>
      </c>
    </row>
    <row r="151" spans="1:7" ht="14.25">
      <c r="A151" s="76">
        <v>41765</v>
      </c>
      <c r="B151" s="76">
        <v>41767</v>
      </c>
      <c r="C151" s="42">
        <v>5552.53</v>
      </c>
      <c r="D151" s="42">
        <v>1070.3700000000001</v>
      </c>
      <c r="E151" s="42">
        <v>71.510000000000005</v>
      </c>
      <c r="F151" s="42">
        <v>71.78</v>
      </c>
      <c r="G151" s="42">
        <v>6766.19</v>
      </c>
    </row>
    <row r="152" spans="1:7" ht="14.25">
      <c r="A152" s="76">
        <v>41768</v>
      </c>
      <c r="B152" s="76">
        <v>41771</v>
      </c>
      <c r="C152" s="42">
        <v>5523.28</v>
      </c>
      <c r="D152" s="42">
        <v>1070.3700000000001</v>
      </c>
      <c r="E152" s="42">
        <v>71.510000000000005</v>
      </c>
      <c r="F152" s="42">
        <v>71.78</v>
      </c>
      <c r="G152" s="42">
        <v>6736.94</v>
      </c>
    </row>
    <row r="153" spans="1:7" ht="14.25">
      <c r="A153" s="76">
        <v>41772</v>
      </c>
      <c r="B153" s="76">
        <v>41774</v>
      </c>
      <c r="C153" s="42">
        <v>5437.12</v>
      </c>
      <c r="D153" s="42">
        <v>1070.3700000000001</v>
      </c>
      <c r="E153" s="42">
        <v>71.510000000000005</v>
      </c>
      <c r="F153" s="42">
        <v>71.78</v>
      </c>
      <c r="G153" s="42">
        <v>6650.78</v>
      </c>
    </row>
    <row r="154" spans="1:7" ht="14.25">
      <c r="A154" s="76">
        <v>41775</v>
      </c>
      <c r="B154" s="76">
        <v>41778</v>
      </c>
      <c r="C154" s="42">
        <v>5638.75</v>
      </c>
      <c r="D154" s="42">
        <v>1070.3700000000001</v>
      </c>
      <c r="E154" s="42">
        <v>71.510000000000005</v>
      </c>
      <c r="F154" s="42">
        <v>71.78</v>
      </c>
      <c r="G154" s="42">
        <v>6852.41</v>
      </c>
    </row>
    <row r="155" spans="1:7" ht="14.25">
      <c r="A155" s="76">
        <v>41779</v>
      </c>
      <c r="B155" s="76">
        <v>41781</v>
      </c>
      <c r="C155" s="42">
        <v>5612.8099999999995</v>
      </c>
      <c r="D155" s="42">
        <v>1070.3700000000001</v>
      </c>
      <c r="E155" s="42">
        <v>71.510000000000005</v>
      </c>
      <c r="F155" s="42">
        <v>71.78</v>
      </c>
      <c r="G155" s="42">
        <v>6826.4699999999993</v>
      </c>
    </row>
    <row r="156" spans="1:7" ht="14.25">
      <c r="A156" s="76">
        <v>41782</v>
      </c>
      <c r="B156" s="76">
        <v>41785</v>
      </c>
      <c r="C156" s="42">
        <v>5593.9800000000005</v>
      </c>
      <c r="D156" s="42">
        <v>1070.3700000000001</v>
      </c>
      <c r="E156" s="42">
        <v>71.510000000000005</v>
      </c>
      <c r="F156" s="42">
        <v>71.78</v>
      </c>
      <c r="G156" s="42">
        <v>6807.64</v>
      </c>
    </row>
    <row r="157" spans="1:7" ht="14.25">
      <c r="A157" s="76">
        <v>41786</v>
      </c>
      <c r="B157" s="76">
        <v>41788</v>
      </c>
      <c r="C157" s="42">
        <v>5532.36</v>
      </c>
      <c r="D157" s="42">
        <v>1070.3700000000001</v>
      </c>
      <c r="E157" s="42">
        <v>71.510000000000005</v>
      </c>
      <c r="F157" s="42">
        <v>71.78</v>
      </c>
      <c r="G157" s="42">
        <v>6746.0199999999995</v>
      </c>
    </row>
    <row r="158" spans="1:7" ht="14.25">
      <c r="A158" s="76">
        <v>41789</v>
      </c>
      <c r="B158" s="76">
        <v>41790</v>
      </c>
      <c r="C158" s="42">
        <v>5522.7199999999993</v>
      </c>
      <c r="D158" s="42">
        <v>1070.3700000000001</v>
      </c>
      <c r="E158" s="42">
        <v>71.510000000000005</v>
      </c>
      <c r="F158" s="42">
        <v>71.78</v>
      </c>
      <c r="G158" s="42">
        <v>6736.3799999999992</v>
      </c>
    </row>
    <row r="159" spans="1:7" ht="14.25">
      <c r="A159" s="76">
        <v>41791</v>
      </c>
      <c r="B159" s="76">
        <v>41793</v>
      </c>
      <c r="C159" s="42">
        <v>5522.7199999999993</v>
      </c>
      <c r="D159" s="42">
        <v>1070.3700000000001</v>
      </c>
      <c r="E159" s="42">
        <v>71.510000000000005</v>
      </c>
      <c r="F159" s="42">
        <v>71.78</v>
      </c>
      <c r="G159" s="42">
        <v>6736.3799999999992</v>
      </c>
    </row>
    <row r="160" spans="1:7" ht="14.25">
      <c r="A160" s="76">
        <v>41794</v>
      </c>
      <c r="B160" s="76">
        <v>41795</v>
      </c>
      <c r="C160" s="42">
        <v>5374.6500000000005</v>
      </c>
      <c r="D160" s="42">
        <v>1070.3700000000001</v>
      </c>
      <c r="E160" s="42">
        <v>71.510000000000005</v>
      </c>
      <c r="F160" s="42">
        <v>71.78</v>
      </c>
      <c r="G160" s="42">
        <v>6588.31</v>
      </c>
    </row>
    <row r="161" spans="1:7" ht="14.25">
      <c r="A161" s="76">
        <v>41796</v>
      </c>
      <c r="B161" s="76">
        <v>41799</v>
      </c>
      <c r="C161" s="42">
        <v>5314.73</v>
      </c>
      <c r="D161" s="42">
        <v>1070.3700000000001</v>
      </c>
      <c r="E161" s="42">
        <v>71.510000000000005</v>
      </c>
      <c r="F161" s="42">
        <v>71.78</v>
      </c>
      <c r="G161" s="42">
        <v>6528.3899999999994</v>
      </c>
    </row>
    <row r="162" spans="1:7" ht="14.25">
      <c r="A162" s="76">
        <v>41800</v>
      </c>
      <c r="B162" s="76">
        <v>41802</v>
      </c>
      <c r="C162" s="42">
        <v>5338.33</v>
      </c>
      <c r="D162" s="42">
        <v>1070.3700000000001</v>
      </c>
      <c r="E162" s="42">
        <v>71.510000000000005</v>
      </c>
      <c r="F162" s="42">
        <v>71.78</v>
      </c>
      <c r="G162" s="42">
        <v>6551.99</v>
      </c>
    </row>
    <row r="163" spans="1:7" ht="14.25">
      <c r="A163" s="76">
        <v>41803</v>
      </c>
      <c r="B163" s="76">
        <v>41806</v>
      </c>
      <c r="C163" s="42">
        <v>5360.87</v>
      </c>
      <c r="D163" s="42">
        <v>1070.3700000000001</v>
      </c>
      <c r="E163" s="42">
        <v>71.510000000000005</v>
      </c>
      <c r="F163" s="42">
        <v>71.78</v>
      </c>
      <c r="G163" s="42">
        <v>6574.53</v>
      </c>
    </row>
    <row r="164" spans="1:7" ht="14.25">
      <c r="A164" s="76">
        <v>41807</v>
      </c>
      <c r="B164" s="76">
        <v>41809</v>
      </c>
      <c r="C164" s="42">
        <v>5484.95</v>
      </c>
      <c r="D164" s="42">
        <v>1070.3700000000001</v>
      </c>
      <c r="E164" s="42">
        <v>71.510000000000005</v>
      </c>
      <c r="F164" s="42">
        <v>71.78</v>
      </c>
      <c r="G164" s="42">
        <v>6698.61</v>
      </c>
    </row>
    <row r="165" spans="1:7" ht="14.25">
      <c r="A165" s="76">
        <v>41810</v>
      </c>
      <c r="B165" s="76">
        <v>41814</v>
      </c>
      <c r="C165" s="42">
        <v>5674.07</v>
      </c>
      <c r="D165" s="42">
        <v>1070.3700000000001</v>
      </c>
      <c r="E165" s="42">
        <v>71.510000000000005</v>
      </c>
      <c r="F165" s="42">
        <v>71.78</v>
      </c>
      <c r="G165" s="42">
        <v>6887.73</v>
      </c>
    </row>
    <row r="166" spans="1:7" ht="14.25">
      <c r="A166" s="76">
        <v>41815</v>
      </c>
      <c r="B166" s="76">
        <v>41816</v>
      </c>
      <c r="C166" s="42">
        <v>5609.98</v>
      </c>
      <c r="D166" s="42">
        <v>1070.3700000000001</v>
      </c>
      <c r="E166" s="42">
        <v>71.510000000000005</v>
      </c>
      <c r="F166" s="42">
        <v>71.78</v>
      </c>
      <c r="G166" s="42">
        <v>6823.6399999999994</v>
      </c>
    </row>
    <row r="167" spans="1:7" ht="14.25">
      <c r="A167" s="76">
        <v>41817</v>
      </c>
      <c r="B167" s="76">
        <v>41820</v>
      </c>
      <c r="C167" s="42">
        <v>5601.32</v>
      </c>
      <c r="D167" s="42">
        <v>1070.3700000000001</v>
      </c>
      <c r="E167" s="42">
        <v>71.510000000000005</v>
      </c>
      <c r="F167" s="42">
        <v>71.78</v>
      </c>
      <c r="G167" s="42">
        <v>6814.98</v>
      </c>
    </row>
    <row r="168" spans="1:7" ht="14.25">
      <c r="A168" s="76">
        <v>41821</v>
      </c>
      <c r="B168" s="76">
        <v>41821</v>
      </c>
      <c r="C168" s="42">
        <v>5601.32</v>
      </c>
      <c r="D168" s="42">
        <v>1070.3700000000001</v>
      </c>
      <c r="E168" s="42">
        <v>71.510000000000005</v>
      </c>
      <c r="F168" s="42">
        <v>71.78</v>
      </c>
      <c r="G168" s="42">
        <v>6814.98</v>
      </c>
    </row>
    <row r="169" spans="1:7" ht="14.25">
      <c r="A169" s="76">
        <v>41822</v>
      </c>
      <c r="B169" s="76">
        <v>41823</v>
      </c>
      <c r="C169" s="42">
        <v>5391.32</v>
      </c>
      <c r="D169" s="42">
        <v>1070.3700000000001</v>
      </c>
      <c r="E169" s="42">
        <v>71.510000000000005</v>
      </c>
      <c r="F169" s="42">
        <v>71.78</v>
      </c>
      <c r="G169" s="42">
        <v>6604.98</v>
      </c>
    </row>
    <row r="170" spans="1:7" ht="14.25">
      <c r="A170" s="76">
        <v>41824</v>
      </c>
      <c r="B170" s="76">
        <v>41827</v>
      </c>
      <c r="C170" s="42">
        <v>5358.0599999999995</v>
      </c>
      <c r="D170" s="42">
        <v>1070.3700000000001</v>
      </c>
      <c r="E170" s="42">
        <v>71.510000000000005</v>
      </c>
      <c r="F170" s="42">
        <v>71.78</v>
      </c>
      <c r="G170" s="42">
        <v>6571.7199999999993</v>
      </c>
    </row>
    <row r="171" spans="1:7" ht="14.25">
      <c r="A171" s="76">
        <v>41828</v>
      </c>
      <c r="B171" s="76">
        <v>41830</v>
      </c>
      <c r="C171" s="42">
        <v>5296.34</v>
      </c>
      <c r="D171" s="42">
        <v>1070.3700000000001</v>
      </c>
      <c r="E171" s="42">
        <v>71.510000000000005</v>
      </c>
      <c r="F171" s="42">
        <v>71.78</v>
      </c>
      <c r="G171" s="42">
        <v>6510</v>
      </c>
    </row>
    <row r="172" spans="1:7" ht="14.25">
      <c r="A172" s="76">
        <v>41831</v>
      </c>
      <c r="B172" s="76">
        <v>41834</v>
      </c>
      <c r="C172" s="42">
        <v>5238.62</v>
      </c>
      <c r="D172" s="42">
        <v>1070.3700000000001</v>
      </c>
      <c r="E172" s="42">
        <v>71.510000000000005</v>
      </c>
      <c r="F172" s="42">
        <v>71.78</v>
      </c>
      <c r="G172" s="42">
        <v>6452.28</v>
      </c>
    </row>
    <row r="173" spans="1:7" ht="14.25">
      <c r="A173" s="76">
        <v>41835</v>
      </c>
      <c r="B173" s="76">
        <v>41837</v>
      </c>
      <c r="C173" s="42">
        <v>5232.54</v>
      </c>
      <c r="D173" s="42">
        <v>1070.3700000000001</v>
      </c>
      <c r="E173" s="42">
        <v>71.510000000000005</v>
      </c>
      <c r="F173" s="42">
        <v>71.78</v>
      </c>
      <c r="G173" s="42">
        <v>6446.2</v>
      </c>
    </row>
    <row r="174" spans="1:7" ht="14.25">
      <c r="A174" s="76">
        <v>41838</v>
      </c>
      <c r="B174" s="76">
        <v>41841</v>
      </c>
      <c r="C174" s="42">
        <v>5207.1100000000006</v>
      </c>
      <c r="D174" s="42">
        <v>1070.3700000000001</v>
      </c>
      <c r="E174" s="42">
        <v>71.510000000000005</v>
      </c>
      <c r="F174" s="42">
        <v>71.78</v>
      </c>
      <c r="G174" s="42">
        <v>6420.77</v>
      </c>
    </row>
    <row r="175" spans="1:7" ht="14.25">
      <c r="A175" s="76">
        <v>41842</v>
      </c>
      <c r="B175" s="76">
        <v>41844</v>
      </c>
      <c r="C175" s="42">
        <v>5210.92</v>
      </c>
      <c r="D175" s="42">
        <v>1070.3700000000001</v>
      </c>
      <c r="E175" s="42">
        <v>71.510000000000005</v>
      </c>
      <c r="F175" s="42">
        <v>71.78</v>
      </c>
      <c r="G175" s="42">
        <v>6424.58</v>
      </c>
    </row>
    <row r="176" spans="1:7" ht="14.25">
      <c r="A176" s="76">
        <v>41845</v>
      </c>
      <c r="B176" s="76">
        <v>41848</v>
      </c>
      <c r="C176" s="42">
        <v>5226.71</v>
      </c>
      <c r="D176" s="42">
        <v>1070.3700000000001</v>
      </c>
      <c r="E176" s="42">
        <v>71.510000000000005</v>
      </c>
      <c r="F176" s="42">
        <v>71.78</v>
      </c>
      <c r="G176" s="42">
        <v>6440.37</v>
      </c>
    </row>
    <row r="177" spans="1:7" ht="14.25">
      <c r="A177" s="76">
        <v>41849</v>
      </c>
      <c r="B177" s="76">
        <v>41851</v>
      </c>
      <c r="C177" s="42">
        <v>5279.37</v>
      </c>
      <c r="D177" s="42">
        <v>1070.3700000000001</v>
      </c>
      <c r="E177" s="42">
        <v>71.510000000000005</v>
      </c>
      <c r="F177" s="42">
        <v>71.78</v>
      </c>
      <c r="G177" s="42">
        <v>6493.03</v>
      </c>
    </row>
    <row r="178" spans="1:7" ht="14.25">
      <c r="A178" s="76">
        <v>41852</v>
      </c>
      <c r="B178" s="76">
        <v>41855</v>
      </c>
      <c r="C178" s="42">
        <v>5238.93</v>
      </c>
      <c r="D178" s="42">
        <v>1070.3700000000001</v>
      </c>
      <c r="E178" s="42">
        <v>71.510000000000005</v>
      </c>
      <c r="F178" s="42">
        <v>71.78</v>
      </c>
      <c r="G178" s="42">
        <v>6452.59</v>
      </c>
    </row>
    <row r="179" spans="1:7" ht="14.25">
      <c r="A179" s="76">
        <v>41856</v>
      </c>
      <c r="B179" s="76">
        <v>41859</v>
      </c>
      <c r="C179" s="42">
        <v>5290.2</v>
      </c>
      <c r="D179" s="42">
        <v>1070.3700000000001</v>
      </c>
      <c r="E179" s="42">
        <v>71.510000000000005</v>
      </c>
      <c r="F179" s="42">
        <v>71.78</v>
      </c>
      <c r="G179" s="42">
        <v>6503.86</v>
      </c>
    </row>
    <row r="180" spans="1:7" ht="14.25">
      <c r="A180" s="76">
        <v>41860</v>
      </c>
      <c r="B180" s="76">
        <v>41862</v>
      </c>
      <c r="C180" s="42">
        <v>5384.7300000000005</v>
      </c>
      <c r="D180" s="42">
        <v>1070.3700000000001</v>
      </c>
      <c r="E180" s="42">
        <v>71.510000000000005</v>
      </c>
      <c r="F180" s="42">
        <v>71.78</v>
      </c>
      <c r="G180" s="42">
        <v>6598.39</v>
      </c>
    </row>
    <row r="181" spans="1:7" ht="14.25">
      <c r="A181" s="76">
        <v>41863</v>
      </c>
      <c r="B181" s="76">
        <v>41865</v>
      </c>
      <c r="C181" s="42">
        <v>5301.44</v>
      </c>
      <c r="D181" s="42">
        <v>1070.3700000000001</v>
      </c>
      <c r="E181" s="42">
        <v>71.510000000000005</v>
      </c>
      <c r="F181" s="42">
        <v>71.78</v>
      </c>
      <c r="G181" s="42">
        <v>6515.0999999999995</v>
      </c>
    </row>
    <row r="182" spans="1:7" ht="14.25">
      <c r="A182" s="76">
        <v>41866</v>
      </c>
      <c r="B182" s="76">
        <v>41870</v>
      </c>
      <c r="C182" s="42">
        <v>5360.1799999999994</v>
      </c>
      <c r="D182" s="42">
        <v>1070.3700000000001</v>
      </c>
      <c r="E182" s="42">
        <v>71.510000000000005</v>
      </c>
      <c r="F182" s="42">
        <v>71.78</v>
      </c>
      <c r="G182" s="42">
        <v>6573.8399999999992</v>
      </c>
    </row>
    <row r="183" spans="1:7" ht="14.25">
      <c r="A183" s="76">
        <v>41871</v>
      </c>
      <c r="B183" s="76">
        <v>41872</v>
      </c>
      <c r="C183" s="42">
        <v>5168.17</v>
      </c>
      <c r="D183" s="42">
        <v>1070.3700000000001</v>
      </c>
      <c r="E183" s="42">
        <v>71.510000000000005</v>
      </c>
      <c r="F183" s="42">
        <v>71.78</v>
      </c>
      <c r="G183" s="42">
        <v>6381.83</v>
      </c>
    </row>
    <row r="184" spans="1:7" ht="14.25">
      <c r="A184" s="76">
        <v>41873</v>
      </c>
      <c r="B184" s="76">
        <v>41876</v>
      </c>
      <c r="C184" s="42">
        <v>5218.1600000000008</v>
      </c>
      <c r="D184" s="42">
        <v>1070.3700000000001</v>
      </c>
      <c r="E184" s="42">
        <v>71.510000000000005</v>
      </c>
      <c r="F184" s="42">
        <v>71.78</v>
      </c>
      <c r="G184" s="42">
        <v>6431.8200000000006</v>
      </c>
    </row>
    <row r="185" spans="1:7" ht="14.25">
      <c r="A185" s="76">
        <v>41877</v>
      </c>
      <c r="B185" s="76">
        <v>41879</v>
      </c>
      <c r="C185" s="42">
        <v>5327.38</v>
      </c>
      <c r="D185" s="42">
        <v>1070.3700000000001</v>
      </c>
      <c r="E185" s="42">
        <v>71.510000000000005</v>
      </c>
      <c r="F185" s="42">
        <v>71.78</v>
      </c>
      <c r="G185" s="42">
        <v>6541.04</v>
      </c>
    </row>
    <row r="186" spans="1:7" ht="14.25">
      <c r="A186" s="76">
        <v>41880</v>
      </c>
      <c r="B186" s="76">
        <v>41883</v>
      </c>
      <c r="C186" s="42">
        <v>5349.18</v>
      </c>
      <c r="D186" s="42">
        <v>1070.3700000000001</v>
      </c>
      <c r="E186" s="42">
        <v>71.510000000000005</v>
      </c>
      <c r="F186" s="42">
        <v>71.78</v>
      </c>
      <c r="G186" s="42">
        <v>6562.84</v>
      </c>
    </row>
    <row r="187" spans="1:7" ht="14.25">
      <c r="A187" s="76">
        <v>41884</v>
      </c>
      <c r="B187" s="76">
        <v>41886</v>
      </c>
      <c r="C187" s="42">
        <v>5382.33</v>
      </c>
      <c r="D187" s="42">
        <v>1070.3700000000001</v>
      </c>
      <c r="E187" s="42">
        <v>71.510000000000005</v>
      </c>
      <c r="F187" s="42">
        <v>71.78</v>
      </c>
      <c r="G187" s="42">
        <v>6595.99</v>
      </c>
    </row>
    <row r="188" spans="1:7" ht="14.25">
      <c r="A188" s="76">
        <v>41887</v>
      </c>
      <c r="B188" s="76">
        <v>41890</v>
      </c>
      <c r="C188" s="42">
        <v>5364.15</v>
      </c>
      <c r="D188" s="42">
        <v>1070.3700000000001</v>
      </c>
      <c r="E188" s="42">
        <v>71.510000000000005</v>
      </c>
      <c r="F188" s="42">
        <v>71.78</v>
      </c>
      <c r="G188" s="42">
        <v>6577.8099999999995</v>
      </c>
    </row>
    <row r="189" spans="1:7" ht="14.25">
      <c r="A189" s="76">
        <v>41891</v>
      </c>
      <c r="B189" s="76">
        <v>41893</v>
      </c>
      <c r="C189" s="42">
        <v>5289.87</v>
      </c>
      <c r="D189" s="42">
        <v>1070.3700000000001</v>
      </c>
      <c r="E189" s="42">
        <v>71.510000000000005</v>
      </c>
      <c r="F189" s="42">
        <v>71.78</v>
      </c>
      <c r="G189" s="42">
        <v>6503.53</v>
      </c>
    </row>
    <row r="190" spans="1:7" ht="14.25">
      <c r="A190" s="76">
        <v>41894</v>
      </c>
      <c r="B190" s="76">
        <v>41897</v>
      </c>
      <c r="C190" s="42">
        <v>5250.8099999999995</v>
      </c>
      <c r="D190" s="42">
        <v>1070.3700000000001</v>
      </c>
      <c r="E190" s="42">
        <v>71.510000000000005</v>
      </c>
      <c r="F190" s="42">
        <v>71.78</v>
      </c>
      <c r="G190" s="42">
        <v>6464.4699999999993</v>
      </c>
    </row>
    <row r="191" spans="1:7" ht="14.25">
      <c r="A191" s="76">
        <v>41898</v>
      </c>
      <c r="B191" s="76">
        <v>41900</v>
      </c>
      <c r="C191" s="42">
        <v>5276.2400000000007</v>
      </c>
      <c r="D191" s="42">
        <v>1070.3700000000001</v>
      </c>
      <c r="E191" s="42">
        <v>71.510000000000005</v>
      </c>
      <c r="F191" s="42">
        <v>71.78</v>
      </c>
      <c r="G191" s="42">
        <v>6489.9000000000005</v>
      </c>
    </row>
    <row r="192" spans="1:7" ht="14.25">
      <c r="A192" s="76">
        <v>41901</v>
      </c>
      <c r="B192" s="76">
        <v>41904</v>
      </c>
      <c r="C192" s="42">
        <v>5269.0300000000007</v>
      </c>
      <c r="D192" s="42">
        <v>1070.3700000000001</v>
      </c>
      <c r="E192" s="42">
        <v>71.510000000000005</v>
      </c>
      <c r="F192" s="42">
        <v>71.78</v>
      </c>
      <c r="G192" s="42">
        <v>6482.6900000000005</v>
      </c>
    </row>
    <row r="193" spans="1:7" ht="14.25">
      <c r="A193" s="76">
        <v>41905</v>
      </c>
      <c r="B193" s="76">
        <v>41907</v>
      </c>
      <c r="C193" s="42">
        <v>5242.59</v>
      </c>
      <c r="D193" s="42">
        <v>1070.3700000000001</v>
      </c>
      <c r="E193" s="42">
        <v>71.510000000000005</v>
      </c>
      <c r="F193" s="42">
        <v>71.78</v>
      </c>
      <c r="G193" s="42">
        <v>6456.25</v>
      </c>
    </row>
    <row r="194" spans="1:7" ht="14.25">
      <c r="A194" s="76">
        <v>41908</v>
      </c>
      <c r="B194" s="76">
        <v>41911</v>
      </c>
      <c r="C194" s="42">
        <v>5249.14</v>
      </c>
      <c r="D194" s="42">
        <v>1070.3700000000001</v>
      </c>
      <c r="E194" s="42">
        <v>71.510000000000005</v>
      </c>
      <c r="F194" s="42">
        <v>71.78</v>
      </c>
      <c r="G194" s="42">
        <v>6462.8</v>
      </c>
    </row>
    <row r="195" spans="1:7" ht="14.25">
      <c r="A195" s="76">
        <v>41912</v>
      </c>
      <c r="B195" s="76">
        <v>41912</v>
      </c>
      <c r="C195" s="42">
        <v>5306.33</v>
      </c>
      <c r="D195" s="42">
        <v>1070.3700000000001</v>
      </c>
      <c r="E195" s="42">
        <v>71.510000000000005</v>
      </c>
      <c r="F195" s="42">
        <v>71.78</v>
      </c>
      <c r="G195" s="42">
        <v>6519.99</v>
      </c>
    </row>
    <row r="196" spans="1:7" ht="14.25">
      <c r="A196" s="76">
        <v>41913</v>
      </c>
      <c r="B196" s="76">
        <v>41914</v>
      </c>
      <c r="C196" s="42">
        <v>5489.4100000000008</v>
      </c>
      <c r="D196" s="42">
        <v>1070.3700000000001</v>
      </c>
      <c r="E196" s="42">
        <v>71.510000000000005</v>
      </c>
      <c r="F196" s="42">
        <v>71.78</v>
      </c>
      <c r="G196" s="42">
        <v>6703.0700000000006</v>
      </c>
    </row>
    <row r="197" spans="1:7" ht="14.25">
      <c r="A197" s="76">
        <v>41915</v>
      </c>
      <c r="B197" s="76">
        <v>41918</v>
      </c>
      <c r="C197" s="42">
        <v>5463.75</v>
      </c>
      <c r="D197" s="42">
        <v>1070.3700000000001</v>
      </c>
      <c r="E197" s="42">
        <v>71.510000000000005</v>
      </c>
      <c r="F197" s="42">
        <v>71.78</v>
      </c>
      <c r="G197" s="42">
        <v>6677.41</v>
      </c>
    </row>
    <row r="198" spans="1:7" ht="14.25">
      <c r="A198" s="76">
        <v>41919</v>
      </c>
      <c r="B198" s="76">
        <v>41921</v>
      </c>
      <c r="C198" s="42">
        <v>5326.9299999999994</v>
      </c>
      <c r="D198" s="42">
        <v>1070.3700000000001</v>
      </c>
      <c r="E198" s="42">
        <v>71.510000000000005</v>
      </c>
      <c r="F198" s="42">
        <v>71.78</v>
      </c>
      <c r="G198" s="42">
        <v>6540.5899999999992</v>
      </c>
    </row>
    <row r="199" spans="1:7" ht="14.25">
      <c r="A199" s="76">
        <v>41922</v>
      </c>
      <c r="B199" s="76">
        <v>41926</v>
      </c>
      <c r="C199" s="42">
        <v>5273.49</v>
      </c>
      <c r="D199" s="42">
        <v>1070.3700000000001</v>
      </c>
      <c r="E199" s="42">
        <v>71.510000000000005</v>
      </c>
      <c r="F199" s="42">
        <v>71.78</v>
      </c>
      <c r="G199" s="42">
        <v>6487.15</v>
      </c>
    </row>
    <row r="200" spans="1:7" ht="14.25">
      <c r="A200" s="76">
        <v>41927</v>
      </c>
      <c r="B200" s="76">
        <v>41928</v>
      </c>
      <c r="C200" s="42">
        <v>5258.35</v>
      </c>
      <c r="D200" s="42">
        <v>1070.3700000000001</v>
      </c>
      <c r="E200" s="42">
        <v>71.510000000000005</v>
      </c>
      <c r="F200" s="42">
        <v>71.78</v>
      </c>
      <c r="G200" s="42">
        <v>6472.01</v>
      </c>
    </row>
    <row r="201" spans="1:7" ht="14.25">
      <c r="A201" s="76">
        <v>41929</v>
      </c>
      <c r="B201" s="76">
        <v>41932</v>
      </c>
      <c r="C201" s="42">
        <v>5034.07</v>
      </c>
      <c r="D201" s="42">
        <v>1070.3700000000001</v>
      </c>
      <c r="E201" s="42">
        <v>71.510000000000005</v>
      </c>
      <c r="F201" s="42">
        <v>71.78</v>
      </c>
      <c r="G201" s="42">
        <v>6247.73</v>
      </c>
    </row>
    <row r="202" spans="1:7" ht="14.25">
      <c r="A202" s="76">
        <v>41933</v>
      </c>
      <c r="B202" s="76">
        <v>41935</v>
      </c>
      <c r="C202" s="42">
        <v>5230.71</v>
      </c>
      <c r="D202" s="42">
        <v>1070.3700000000001</v>
      </c>
      <c r="E202" s="42">
        <v>71.510000000000005</v>
      </c>
      <c r="F202" s="42">
        <v>71.78</v>
      </c>
      <c r="G202" s="42">
        <v>6444.37</v>
      </c>
    </row>
    <row r="203" spans="1:7" ht="14.25">
      <c r="A203" s="76">
        <v>41936</v>
      </c>
      <c r="B203" s="76">
        <v>41939</v>
      </c>
      <c r="C203" s="42">
        <v>5046.2299999999996</v>
      </c>
      <c r="D203" s="42">
        <v>1070.3700000000001</v>
      </c>
      <c r="E203" s="42">
        <v>71.510000000000005</v>
      </c>
      <c r="F203" s="42">
        <v>71.78</v>
      </c>
      <c r="G203" s="42">
        <v>6259.8899999999994</v>
      </c>
    </row>
    <row r="204" spans="1:7" ht="14.25">
      <c r="A204" s="76">
        <v>41940</v>
      </c>
      <c r="B204" s="76">
        <v>41942</v>
      </c>
      <c r="C204" s="42">
        <v>5073.62</v>
      </c>
      <c r="D204" s="42">
        <v>1070.3700000000001</v>
      </c>
      <c r="E204" s="42">
        <v>71.510000000000005</v>
      </c>
      <c r="F204" s="42">
        <v>71.78</v>
      </c>
      <c r="G204" s="42">
        <v>6287.28</v>
      </c>
    </row>
    <row r="205" spans="1:7" ht="14.25">
      <c r="A205" s="76">
        <v>41943</v>
      </c>
      <c r="B205" s="76">
        <v>41947</v>
      </c>
      <c r="C205" s="42">
        <v>5232.41</v>
      </c>
      <c r="D205" s="42">
        <v>1070.3700000000001</v>
      </c>
      <c r="E205" s="42">
        <v>71.510000000000005</v>
      </c>
      <c r="F205" s="42">
        <v>71.78</v>
      </c>
      <c r="G205" s="42">
        <v>6446.07</v>
      </c>
    </row>
    <row r="206" spans="1:7" ht="14.25">
      <c r="A206" s="76">
        <v>41948</v>
      </c>
      <c r="B206" s="76">
        <v>41949</v>
      </c>
      <c r="C206" s="42">
        <v>5147.49</v>
      </c>
      <c r="D206" s="42">
        <v>1070.3700000000001</v>
      </c>
      <c r="E206" s="42">
        <v>71.510000000000005</v>
      </c>
      <c r="F206" s="42">
        <v>71.78</v>
      </c>
      <c r="G206" s="42">
        <v>6361.15</v>
      </c>
    </row>
    <row r="207" spans="1:7" ht="14.25">
      <c r="A207" s="76">
        <v>41950</v>
      </c>
      <c r="B207" s="76">
        <v>41953</v>
      </c>
      <c r="C207" s="42">
        <v>5087.49</v>
      </c>
      <c r="D207" s="42">
        <v>1070.3700000000001</v>
      </c>
      <c r="E207" s="42">
        <v>71.510000000000005</v>
      </c>
      <c r="F207" s="42">
        <v>71.78</v>
      </c>
      <c r="G207" s="42">
        <v>6301.15</v>
      </c>
    </row>
    <row r="208" spans="1:7" ht="14.25">
      <c r="A208" s="76">
        <v>41954</v>
      </c>
      <c r="B208" s="76">
        <v>41956</v>
      </c>
      <c r="C208" s="42">
        <v>5223.9400000000005</v>
      </c>
      <c r="D208" s="42">
        <v>1070.3700000000001</v>
      </c>
      <c r="E208" s="42">
        <v>71.510000000000005</v>
      </c>
      <c r="F208" s="42">
        <v>71.78</v>
      </c>
      <c r="G208" s="42">
        <v>6437.6</v>
      </c>
    </row>
    <row r="209" spans="1:7" ht="14.25">
      <c r="A209" s="76">
        <v>41957</v>
      </c>
      <c r="B209" s="76">
        <v>41961</v>
      </c>
      <c r="C209" s="42">
        <v>4997.96</v>
      </c>
      <c r="D209" s="42">
        <v>1070.3700000000001</v>
      </c>
      <c r="E209" s="42">
        <v>71.510000000000005</v>
      </c>
      <c r="F209" s="42">
        <v>71.78</v>
      </c>
      <c r="G209" s="42">
        <v>6211.62</v>
      </c>
    </row>
    <row r="210" spans="1:7" ht="14.25">
      <c r="A210" s="76">
        <v>41962</v>
      </c>
      <c r="B210" s="76">
        <v>41963</v>
      </c>
      <c r="C210" s="42">
        <v>5029.8999999999996</v>
      </c>
      <c r="D210" s="42">
        <v>1070.3700000000001</v>
      </c>
      <c r="E210" s="42">
        <v>71.510000000000005</v>
      </c>
      <c r="F210" s="42">
        <v>71.78</v>
      </c>
      <c r="G210" s="42">
        <v>6243.5599999999995</v>
      </c>
    </row>
    <row r="211" spans="1:7" ht="14.25">
      <c r="A211" s="76">
        <v>41964</v>
      </c>
      <c r="B211" s="76">
        <v>41967</v>
      </c>
      <c r="C211" s="42">
        <v>4929.880000000001</v>
      </c>
      <c r="D211" s="42">
        <v>1070.3700000000001</v>
      </c>
      <c r="E211" s="42">
        <v>71.510000000000005</v>
      </c>
      <c r="F211" s="42">
        <v>71.78</v>
      </c>
      <c r="G211" s="42">
        <v>6143.5400000000009</v>
      </c>
    </row>
    <row r="212" spans="1:7" ht="14.25">
      <c r="A212" s="76">
        <v>41968</v>
      </c>
      <c r="B212" s="76">
        <v>41970</v>
      </c>
      <c r="C212" s="42">
        <v>5009.1500000000005</v>
      </c>
      <c r="D212" s="42">
        <v>1070.3700000000001</v>
      </c>
      <c r="E212" s="42">
        <v>71.510000000000005</v>
      </c>
      <c r="F212" s="42">
        <v>71.78</v>
      </c>
      <c r="G212" s="42">
        <v>6222.81</v>
      </c>
    </row>
    <row r="213" spans="1:7" ht="14.25">
      <c r="A213" s="76">
        <v>41971</v>
      </c>
      <c r="B213" s="76">
        <v>41974</v>
      </c>
      <c r="C213" s="42">
        <v>4925.49</v>
      </c>
      <c r="D213" s="42">
        <v>1070.3700000000001</v>
      </c>
      <c r="E213" s="42">
        <v>71.510000000000005</v>
      </c>
      <c r="F213" s="42">
        <v>71.78</v>
      </c>
      <c r="G213" s="42">
        <v>6139.15</v>
      </c>
    </row>
    <row r="214" spans="1:7" ht="14.25">
      <c r="A214" s="76">
        <v>41975</v>
      </c>
      <c r="B214" s="76">
        <v>41977</v>
      </c>
      <c r="C214" s="42">
        <v>4925.49</v>
      </c>
      <c r="D214" s="42">
        <v>1070.3700000000001</v>
      </c>
      <c r="E214" s="42">
        <v>71.510000000000005</v>
      </c>
      <c r="F214" s="42">
        <v>71.78</v>
      </c>
      <c r="G214" s="42">
        <v>6139.15</v>
      </c>
    </row>
    <row r="215" spans="1:7" ht="14.25">
      <c r="A215" s="76">
        <v>41978</v>
      </c>
      <c r="B215" s="76">
        <v>41982</v>
      </c>
      <c r="C215" s="42">
        <v>4669.63</v>
      </c>
      <c r="D215" s="42">
        <v>1070.3700000000001</v>
      </c>
      <c r="E215" s="42">
        <v>71.510000000000005</v>
      </c>
      <c r="F215" s="42">
        <v>71.78</v>
      </c>
      <c r="G215" s="42">
        <v>5883.29</v>
      </c>
    </row>
    <row r="216" spans="1:7" ht="14.25">
      <c r="A216" s="76">
        <v>41983</v>
      </c>
      <c r="B216" s="76">
        <v>41984</v>
      </c>
      <c r="C216" s="42">
        <v>4454.91</v>
      </c>
      <c r="D216" s="42">
        <v>1070.3700000000001</v>
      </c>
      <c r="E216" s="42">
        <v>71.510000000000005</v>
      </c>
      <c r="F216" s="42">
        <v>71.78</v>
      </c>
      <c r="G216" s="42">
        <v>5668.57</v>
      </c>
    </row>
    <row r="217" spans="1:7" ht="14.25">
      <c r="A217" s="76">
        <v>41985</v>
      </c>
      <c r="B217" s="76">
        <v>41988</v>
      </c>
      <c r="C217" s="42">
        <v>4460.91</v>
      </c>
      <c r="D217" s="42">
        <v>1070.3700000000001</v>
      </c>
      <c r="E217" s="42">
        <v>71.510000000000005</v>
      </c>
      <c r="F217" s="42">
        <v>71.78</v>
      </c>
      <c r="G217" s="42">
        <v>5674.57</v>
      </c>
    </row>
    <row r="218" spans="1:7" ht="14.25">
      <c r="A218" s="76">
        <v>41990</v>
      </c>
      <c r="B218" s="76">
        <v>41991</v>
      </c>
      <c r="C218" s="42">
        <v>4303.88</v>
      </c>
      <c r="D218" s="42">
        <v>1070.3700000000001</v>
      </c>
      <c r="E218" s="42">
        <v>71.510000000000005</v>
      </c>
      <c r="F218" s="42">
        <v>71.78</v>
      </c>
      <c r="G218" s="42">
        <v>5517.54</v>
      </c>
    </row>
    <row r="219" spans="1:7" ht="14.25">
      <c r="A219" s="76">
        <v>41992</v>
      </c>
      <c r="B219" s="76">
        <v>41995</v>
      </c>
      <c r="C219" s="42">
        <v>4388.6400000000003</v>
      </c>
      <c r="D219" s="42">
        <v>1070.3700000000001</v>
      </c>
      <c r="E219" s="42">
        <v>71.510000000000005</v>
      </c>
      <c r="F219" s="42">
        <v>71.78</v>
      </c>
      <c r="G219" s="42">
        <v>5602.3</v>
      </c>
    </row>
    <row r="220" spans="1:7" ht="14.25">
      <c r="A220" s="76">
        <v>41996</v>
      </c>
      <c r="B220" s="76">
        <v>41999</v>
      </c>
      <c r="C220" s="42">
        <v>4082.6</v>
      </c>
      <c r="D220" s="42">
        <v>1070.3700000000001</v>
      </c>
      <c r="E220" s="42">
        <v>71.510000000000005</v>
      </c>
      <c r="F220" s="42">
        <v>71.78</v>
      </c>
      <c r="G220" s="42">
        <v>5296.26</v>
      </c>
    </row>
    <row r="221" spans="1:7" ht="14.25">
      <c r="A221" s="76">
        <v>42000</v>
      </c>
      <c r="B221" s="76">
        <v>42002</v>
      </c>
      <c r="C221" s="42">
        <v>3845.92</v>
      </c>
      <c r="D221" s="42">
        <v>1070.3700000000001</v>
      </c>
      <c r="E221" s="42">
        <v>71.510000000000005</v>
      </c>
      <c r="F221" s="42">
        <v>71.78</v>
      </c>
      <c r="G221" s="42">
        <v>5059.58</v>
      </c>
    </row>
    <row r="222" spans="1:7" ht="14.25">
      <c r="A222" s="76">
        <v>42003</v>
      </c>
      <c r="B222" s="76">
        <v>42006</v>
      </c>
      <c r="C222" s="42">
        <v>3845.92</v>
      </c>
      <c r="D222" s="42">
        <v>1070.3700000000001</v>
      </c>
      <c r="E222" s="42">
        <v>71.510000000000005</v>
      </c>
      <c r="F222" s="42">
        <v>71.78</v>
      </c>
      <c r="G222" s="42">
        <v>5059.58</v>
      </c>
    </row>
    <row r="223" spans="1:7" ht="14.25">
      <c r="A223" s="76">
        <v>42007</v>
      </c>
      <c r="B223" s="76">
        <v>42009</v>
      </c>
      <c r="C223" s="42">
        <v>4022.8100000000004</v>
      </c>
      <c r="D223" s="42">
        <v>1070.3700000000001</v>
      </c>
      <c r="E223" s="42">
        <v>71.510000000000005</v>
      </c>
      <c r="F223" s="42">
        <v>71.78</v>
      </c>
      <c r="G223" s="42">
        <v>5236.47</v>
      </c>
    </row>
    <row r="224" spans="1:7" ht="14.25">
      <c r="A224" s="76">
        <v>42010</v>
      </c>
      <c r="B224" s="76">
        <v>42012</v>
      </c>
      <c r="C224" s="42">
        <v>3964.4300000000003</v>
      </c>
      <c r="D224" s="42">
        <v>1070.3700000000001</v>
      </c>
      <c r="E224" s="42">
        <v>71.510000000000005</v>
      </c>
      <c r="F224" s="42">
        <v>71.78</v>
      </c>
      <c r="G224" s="42">
        <v>5178.09</v>
      </c>
    </row>
    <row r="225" spans="1:7" ht="14.25">
      <c r="A225" s="76">
        <v>42013</v>
      </c>
      <c r="B225" s="76">
        <v>42017</v>
      </c>
      <c r="C225" s="42">
        <v>3911.73</v>
      </c>
      <c r="D225" s="42">
        <v>1070.3700000000001</v>
      </c>
      <c r="E225" s="42">
        <v>71.510000000000005</v>
      </c>
      <c r="F225" s="42">
        <v>71.78</v>
      </c>
      <c r="G225" s="42">
        <v>5125.3900000000003</v>
      </c>
    </row>
    <row r="226" spans="1:7" ht="14.25">
      <c r="A226" s="76">
        <v>42018</v>
      </c>
      <c r="B226" s="76">
        <v>42019</v>
      </c>
      <c r="C226" s="42">
        <v>3659.29</v>
      </c>
      <c r="D226" s="42">
        <v>1070.3700000000001</v>
      </c>
      <c r="E226" s="42">
        <v>71.510000000000005</v>
      </c>
      <c r="F226" s="42">
        <v>71.78</v>
      </c>
      <c r="G226" s="42">
        <v>4872.95</v>
      </c>
    </row>
    <row r="227" spans="1:7" ht="14.25">
      <c r="A227" s="76">
        <v>42020</v>
      </c>
      <c r="B227" s="76">
        <v>42023</v>
      </c>
      <c r="C227" s="42">
        <v>3806.28</v>
      </c>
      <c r="D227" s="42">
        <v>1070.3700000000001</v>
      </c>
      <c r="E227" s="42">
        <v>71.510000000000005</v>
      </c>
      <c r="F227" s="42">
        <v>71.78</v>
      </c>
      <c r="G227" s="42">
        <v>5019.9400000000005</v>
      </c>
    </row>
    <row r="228" spans="1:7" ht="14.25">
      <c r="A228" s="76">
        <v>42024</v>
      </c>
      <c r="B228" s="76">
        <v>42026</v>
      </c>
      <c r="C228" s="42">
        <v>3787.52</v>
      </c>
      <c r="D228" s="42">
        <v>1070.3700000000001</v>
      </c>
      <c r="E228" s="42">
        <v>71.510000000000005</v>
      </c>
      <c r="F228" s="42">
        <v>71.78</v>
      </c>
      <c r="G228" s="42">
        <v>5001.18</v>
      </c>
    </row>
    <row r="229" spans="1:7" ht="14.25">
      <c r="A229" s="76">
        <v>42027</v>
      </c>
      <c r="B229" s="76">
        <v>42030</v>
      </c>
      <c r="C229" s="42">
        <v>3747.31</v>
      </c>
      <c r="D229" s="42">
        <v>1070.3700000000001</v>
      </c>
      <c r="E229" s="42">
        <v>71.510000000000005</v>
      </c>
      <c r="F229" s="42">
        <v>71.78</v>
      </c>
      <c r="G229" s="42">
        <v>4960.97</v>
      </c>
    </row>
    <row r="230" spans="1:7" ht="14.25">
      <c r="A230" s="76">
        <v>42031</v>
      </c>
      <c r="B230" s="76">
        <v>42033</v>
      </c>
      <c r="C230" s="42">
        <v>3807.55</v>
      </c>
      <c r="D230" s="42">
        <v>1070.3700000000001</v>
      </c>
      <c r="E230" s="42">
        <v>71.510000000000005</v>
      </c>
      <c r="F230" s="42">
        <v>71.78</v>
      </c>
      <c r="G230" s="42">
        <v>5021.21</v>
      </c>
    </row>
    <row r="231" spans="1:7" ht="14.25">
      <c r="A231" s="76">
        <v>42034</v>
      </c>
      <c r="B231" s="76">
        <v>42035</v>
      </c>
      <c r="C231" s="42">
        <v>3761.7999999999997</v>
      </c>
      <c r="D231" s="42">
        <v>1070.3700000000001</v>
      </c>
      <c r="E231" s="42">
        <v>71.510000000000005</v>
      </c>
      <c r="F231" s="42">
        <v>71.78</v>
      </c>
      <c r="G231" s="42">
        <v>4975.46</v>
      </c>
    </row>
    <row r="232" spans="1:7" ht="14.25">
      <c r="A232" s="76">
        <v>42036</v>
      </c>
      <c r="B232" s="76">
        <v>42037</v>
      </c>
      <c r="C232" s="42">
        <v>3761.7999999999997</v>
      </c>
      <c r="D232" s="42">
        <v>1109.55</v>
      </c>
      <c r="E232" s="42">
        <v>71.510000000000005</v>
      </c>
      <c r="F232" s="42">
        <v>73.94</v>
      </c>
      <c r="G232" s="42">
        <v>5016.7999999999993</v>
      </c>
    </row>
    <row r="233" spans="1:7" ht="14.25">
      <c r="A233" s="76">
        <v>42038</v>
      </c>
      <c r="B233" s="76">
        <v>42040</v>
      </c>
      <c r="C233" s="42">
        <v>3989.8</v>
      </c>
      <c r="D233" s="42">
        <v>1109.55</v>
      </c>
      <c r="E233" s="42">
        <v>71.510000000000005</v>
      </c>
      <c r="F233" s="42">
        <v>73.94</v>
      </c>
      <c r="G233" s="42">
        <v>5244.8</v>
      </c>
    </row>
    <row r="234" spans="1:7" ht="14.25">
      <c r="A234" s="76">
        <v>42041</v>
      </c>
      <c r="B234" s="76">
        <v>42044</v>
      </c>
      <c r="C234" s="42">
        <v>4164.2000000000007</v>
      </c>
      <c r="D234" s="42">
        <v>1109.55</v>
      </c>
      <c r="E234" s="42">
        <v>71.510000000000005</v>
      </c>
      <c r="F234" s="42">
        <v>73.94</v>
      </c>
      <c r="G234" s="42">
        <v>5419.2000000000007</v>
      </c>
    </row>
    <row r="235" spans="1:7" ht="14.25">
      <c r="A235" s="76">
        <v>42045</v>
      </c>
      <c r="B235" s="76">
        <v>42047</v>
      </c>
      <c r="C235" s="42">
        <v>4379.0800000000008</v>
      </c>
      <c r="D235" s="42">
        <v>1109.55</v>
      </c>
      <c r="E235" s="42">
        <v>71.510000000000005</v>
      </c>
      <c r="F235" s="42">
        <v>73.94</v>
      </c>
      <c r="G235" s="42">
        <v>5634.0800000000008</v>
      </c>
    </row>
    <row r="236" spans="1:7" ht="14.25">
      <c r="A236" s="76">
        <v>42048</v>
      </c>
      <c r="B236" s="76">
        <v>42051</v>
      </c>
      <c r="C236" s="42">
        <v>4307.9299999999994</v>
      </c>
      <c r="D236" s="42">
        <v>1109.55</v>
      </c>
      <c r="E236" s="42">
        <v>71.510000000000005</v>
      </c>
      <c r="F236" s="42">
        <v>73.94</v>
      </c>
      <c r="G236" s="42">
        <v>5562.9299999999994</v>
      </c>
    </row>
    <row r="237" spans="1:7" ht="14.25">
      <c r="A237" s="76">
        <v>42052</v>
      </c>
      <c r="B237" s="76">
        <v>42054</v>
      </c>
      <c r="C237" s="42">
        <v>4629.79</v>
      </c>
      <c r="D237" s="42">
        <v>1109.55</v>
      </c>
      <c r="E237" s="42">
        <v>71.510000000000005</v>
      </c>
      <c r="F237" s="42">
        <v>73.94</v>
      </c>
      <c r="G237" s="42">
        <v>5884.79</v>
      </c>
    </row>
    <row r="238" spans="1:7" ht="14.25">
      <c r="A238" s="76">
        <v>42055</v>
      </c>
      <c r="B238" s="76">
        <v>42058</v>
      </c>
      <c r="C238" s="42">
        <v>4517.53</v>
      </c>
      <c r="D238" s="42">
        <v>1109.55</v>
      </c>
      <c r="E238" s="42">
        <v>71.510000000000005</v>
      </c>
      <c r="F238" s="42">
        <v>73.94</v>
      </c>
      <c r="G238" s="42">
        <v>5772.53</v>
      </c>
    </row>
    <row r="239" spans="1:7" ht="14.25">
      <c r="A239" s="76">
        <v>42059</v>
      </c>
      <c r="B239" s="76">
        <v>42061</v>
      </c>
      <c r="C239" s="42">
        <v>4616.3500000000004</v>
      </c>
      <c r="D239" s="42">
        <v>1109.55</v>
      </c>
      <c r="E239" s="42">
        <v>71.510000000000005</v>
      </c>
      <c r="F239" s="42">
        <v>73.94</v>
      </c>
      <c r="G239" s="42">
        <v>5871.35</v>
      </c>
    </row>
    <row r="240" spans="1:7" ht="14.25">
      <c r="A240" s="76">
        <v>42062</v>
      </c>
      <c r="B240" s="76">
        <v>42065</v>
      </c>
      <c r="C240" s="42">
        <v>4879.54</v>
      </c>
      <c r="D240" s="42">
        <v>1109.55</v>
      </c>
      <c r="E240" s="42">
        <v>71.510000000000005</v>
      </c>
      <c r="F240" s="42">
        <v>73.94</v>
      </c>
      <c r="G240" s="42">
        <v>6134.54</v>
      </c>
    </row>
    <row r="241" spans="1:7" ht="14.25">
      <c r="A241" s="76">
        <v>42066</v>
      </c>
      <c r="B241" s="76">
        <v>42068</v>
      </c>
      <c r="C241" s="42">
        <v>4849.53</v>
      </c>
      <c r="D241" s="42">
        <v>1109.55</v>
      </c>
      <c r="E241" s="42">
        <v>71.510000000000005</v>
      </c>
      <c r="F241" s="42">
        <v>73.94</v>
      </c>
      <c r="G241" s="42">
        <v>6104.53</v>
      </c>
    </row>
    <row r="242" spans="1:7" ht="14.25">
      <c r="A242" s="76">
        <v>42069</v>
      </c>
      <c r="B242" s="76">
        <v>42072</v>
      </c>
      <c r="C242" s="42">
        <v>4854.2699999999995</v>
      </c>
      <c r="D242" s="42">
        <v>1109.55</v>
      </c>
      <c r="E242" s="42">
        <v>71.510000000000005</v>
      </c>
      <c r="F242" s="42">
        <v>73.94</v>
      </c>
      <c r="G242" s="42">
        <v>6109.2699999999995</v>
      </c>
    </row>
    <row r="243" spans="1:7" ht="14.25">
      <c r="A243" s="76">
        <v>42073</v>
      </c>
      <c r="B243" s="76">
        <v>42075</v>
      </c>
      <c r="C243" s="42">
        <v>4707.329999999999</v>
      </c>
      <c r="D243" s="42">
        <v>1109.55</v>
      </c>
      <c r="E243" s="42">
        <v>71.510000000000005</v>
      </c>
      <c r="F243" s="42">
        <v>73.94</v>
      </c>
      <c r="G243" s="42">
        <v>5962.329999999999</v>
      </c>
    </row>
    <row r="244" spans="1:7" ht="14.25">
      <c r="A244" s="76">
        <v>42076</v>
      </c>
      <c r="B244" s="76">
        <v>42079</v>
      </c>
      <c r="C244" s="42">
        <v>4724.17</v>
      </c>
      <c r="D244" s="42">
        <v>1109.55</v>
      </c>
      <c r="E244" s="42">
        <v>71.510000000000005</v>
      </c>
      <c r="F244" s="42">
        <v>73.94</v>
      </c>
      <c r="G244" s="42">
        <v>5979.17</v>
      </c>
    </row>
    <row r="245" spans="1:7" ht="14.25">
      <c r="A245" s="76">
        <v>42080</v>
      </c>
      <c r="B245" s="76">
        <v>42082</v>
      </c>
      <c r="C245" s="42">
        <v>4436.2299999999996</v>
      </c>
      <c r="D245" s="42">
        <v>1109.55</v>
      </c>
      <c r="E245" s="42">
        <v>71.510000000000005</v>
      </c>
      <c r="F245" s="42">
        <v>73.94</v>
      </c>
      <c r="G245" s="42">
        <v>5691.23</v>
      </c>
    </row>
    <row r="246" spans="1:7" ht="14.25">
      <c r="A246" s="76">
        <v>42083</v>
      </c>
      <c r="B246" s="76">
        <v>42087</v>
      </c>
      <c r="C246" s="42">
        <v>4709.08</v>
      </c>
      <c r="D246" s="42">
        <v>1109.55</v>
      </c>
      <c r="E246" s="42">
        <v>71.510000000000005</v>
      </c>
      <c r="F246" s="42">
        <v>73.94</v>
      </c>
      <c r="G246" s="42">
        <v>5964.08</v>
      </c>
    </row>
    <row r="247" spans="1:7" ht="14.25">
      <c r="A247" s="76">
        <v>42088</v>
      </c>
      <c r="B247" s="76">
        <v>42089</v>
      </c>
      <c r="C247" s="42">
        <v>4465.88</v>
      </c>
      <c r="D247" s="42">
        <v>1109.55</v>
      </c>
      <c r="E247" s="42">
        <v>71.510000000000005</v>
      </c>
      <c r="F247" s="42">
        <v>73.94</v>
      </c>
      <c r="G247" s="42">
        <v>5720.88</v>
      </c>
    </row>
    <row r="248" spans="1:7" ht="14.25">
      <c r="A248" s="76">
        <v>42090</v>
      </c>
      <c r="B248" s="76">
        <v>42093</v>
      </c>
      <c r="C248" s="42">
        <v>4314.12</v>
      </c>
      <c r="D248" s="42">
        <v>1109.55</v>
      </c>
      <c r="E248" s="42">
        <v>71.510000000000005</v>
      </c>
      <c r="F248" s="42">
        <v>73.94</v>
      </c>
      <c r="G248" s="42">
        <v>5569.12</v>
      </c>
    </row>
    <row r="249" spans="1:7" ht="14.25">
      <c r="A249" s="76">
        <v>42094</v>
      </c>
      <c r="B249" s="76">
        <v>42095</v>
      </c>
      <c r="C249" s="42">
        <v>4378.16</v>
      </c>
      <c r="D249" s="42">
        <v>1109.55</v>
      </c>
      <c r="E249" s="42">
        <v>71.510000000000005</v>
      </c>
      <c r="F249" s="42">
        <v>73.94</v>
      </c>
      <c r="G249" s="42">
        <v>5633.16</v>
      </c>
    </row>
    <row r="250" spans="1:7" ht="14.25">
      <c r="A250" s="76">
        <v>42096</v>
      </c>
      <c r="B250" s="76">
        <v>42100</v>
      </c>
      <c r="C250" s="42">
        <v>4328.6699999999992</v>
      </c>
      <c r="D250" s="42">
        <v>1109.55</v>
      </c>
      <c r="E250" s="42">
        <v>71.510000000000005</v>
      </c>
      <c r="F250" s="42">
        <v>73.94</v>
      </c>
      <c r="G250" s="42">
        <v>5583.6699999999992</v>
      </c>
    </row>
    <row r="251" spans="1:7" ht="14.25">
      <c r="A251" s="76">
        <v>42101</v>
      </c>
      <c r="B251" s="76">
        <v>42103</v>
      </c>
      <c r="C251" s="42">
        <v>4299.13</v>
      </c>
      <c r="D251" s="42">
        <v>1109.55</v>
      </c>
      <c r="E251" s="42">
        <v>71.510000000000005</v>
      </c>
      <c r="F251" s="42">
        <v>73.94</v>
      </c>
      <c r="G251" s="42">
        <v>5554.13</v>
      </c>
    </row>
    <row r="252" spans="1:7" ht="14.25">
      <c r="A252" s="76">
        <v>42104</v>
      </c>
      <c r="B252" s="76">
        <v>42107</v>
      </c>
      <c r="C252" s="42">
        <v>4273.2599999999993</v>
      </c>
      <c r="D252" s="42">
        <v>1109.55</v>
      </c>
      <c r="E252" s="42">
        <v>71.510000000000005</v>
      </c>
      <c r="F252" s="42">
        <v>73.94</v>
      </c>
      <c r="G252" s="42">
        <v>5528.2599999999993</v>
      </c>
    </row>
    <row r="253" spans="1:7" ht="14.25">
      <c r="A253" s="76">
        <v>42108</v>
      </c>
      <c r="B253" s="76">
        <v>42110</v>
      </c>
      <c r="C253" s="42">
        <v>4421.8600000000006</v>
      </c>
      <c r="D253" s="42">
        <v>1109.55</v>
      </c>
      <c r="E253" s="42">
        <v>71.510000000000005</v>
      </c>
      <c r="F253" s="42">
        <v>73.94</v>
      </c>
      <c r="G253" s="42">
        <v>5676.8600000000006</v>
      </c>
    </row>
    <row r="254" spans="1:7" ht="14.25">
      <c r="A254" s="76">
        <v>42111</v>
      </c>
      <c r="B254" s="76">
        <v>42114</v>
      </c>
      <c r="C254" s="42">
        <v>4767.38</v>
      </c>
      <c r="D254" s="42">
        <v>1109.55</v>
      </c>
      <c r="E254" s="42">
        <v>71.510000000000005</v>
      </c>
      <c r="F254" s="42">
        <v>73.94</v>
      </c>
      <c r="G254" s="42">
        <v>6022.38</v>
      </c>
    </row>
    <row r="255" spans="1:7" ht="14.25">
      <c r="A255" s="76">
        <v>42115</v>
      </c>
      <c r="B255" s="76">
        <v>42117</v>
      </c>
      <c r="C255" s="42">
        <v>4683.4799999999996</v>
      </c>
      <c r="D255" s="42">
        <v>1109.55</v>
      </c>
      <c r="E255" s="42">
        <v>71.510000000000005</v>
      </c>
      <c r="F255" s="42">
        <v>73.94</v>
      </c>
      <c r="G255" s="42">
        <v>5938.48</v>
      </c>
    </row>
    <row r="256" spans="1:7" ht="14.25">
      <c r="A256" s="76">
        <v>42118</v>
      </c>
      <c r="B256" s="76">
        <v>42121</v>
      </c>
      <c r="C256" s="42">
        <v>4593.0200000000004</v>
      </c>
      <c r="D256" s="42">
        <v>1109.55</v>
      </c>
      <c r="E256" s="42">
        <v>71.510000000000005</v>
      </c>
      <c r="F256" s="42">
        <v>73.94</v>
      </c>
      <c r="G256" s="42">
        <v>5848.02</v>
      </c>
    </row>
    <row r="257" spans="1:7" ht="14.25">
      <c r="A257" s="76">
        <v>42125</v>
      </c>
      <c r="B257" s="76">
        <v>42128</v>
      </c>
      <c r="C257" s="42">
        <v>4744.4066666666668</v>
      </c>
      <c r="D257" s="42">
        <v>1109.55</v>
      </c>
      <c r="E257" s="42">
        <v>71.510000000000005</v>
      </c>
      <c r="F257" s="42">
        <v>73.94</v>
      </c>
      <c r="G257" s="42">
        <v>5999.4066666666668</v>
      </c>
    </row>
    <row r="258" spans="1:7" ht="14.25">
      <c r="A258" s="76">
        <v>42129</v>
      </c>
      <c r="B258" s="76">
        <v>42131</v>
      </c>
      <c r="C258" s="42">
        <v>4867.7476190476191</v>
      </c>
      <c r="D258" s="42">
        <v>1109.55</v>
      </c>
      <c r="E258" s="42">
        <v>71.510000000000005</v>
      </c>
      <c r="F258" s="42">
        <v>73.94</v>
      </c>
      <c r="G258" s="42">
        <v>6122.7476190476191</v>
      </c>
    </row>
    <row r="259" spans="1:7" ht="14.25">
      <c r="A259" s="76">
        <v>42132</v>
      </c>
      <c r="B259" s="76">
        <v>42135</v>
      </c>
      <c r="C259" s="42">
        <v>4938.3142857142857</v>
      </c>
      <c r="D259" s="42">
        <v>1109.55</v>
      </c>
      <c r="E259" s="42">
        <v>71.510000000000005</v>
      </c>
      <c r="F259" s="42">
        <v>73.94</v>
      </c>
      <c r="G259" s="42">
        <v>6193.3142857142857</v>
      </c>
    </row>
    <row r="260" spans="1:7" ht="14.25">
      <c r="A260" s="76">
        <v>42136</v>
      </c>
      <c r="B260" s="76">
        <v>42138</v>
      </c>
      <c r="C260" s="42">
        <v>4750.2292857142857</v>
      </c>
      <c r="D260" s="42">
        <v>1109.55</v>
      </c>
      <c r="E260" s="42">
        <v>71.510000000000005</v>
      </c>
      <c r="F260" s="42">
        <v>73.94</v>
      </c>
      <c r="G260" s="42">
        <v>6005.2292857142857</v>
      </c>
    </row>
    <row r="261" spans="1:7" ht="14.25">
      <c r="A261" s="76">
        <v>42139</v>
      </c>
      <c r="B261" s="76">
        <v>42143</v>
      </c>
      <c r="C261" s="42">
        <v>4870.6316666666662</v>
      </c>
      <c r="D261" s="42">
        <v>1109.55</v>
      </c>
      <c r="E261" s="42">
        <v>71.510000000000005</v>
      </c>
      <c r="F261" s="42">
        <v>73.94</v>
      </c>
      <c r="G261" s="42">
        <v>6125.6316666666662</v>
      </c>
    </row>
    <row r="262" spans="1:7" ht="14.25">
      <c r="A262" s="76">
        <v>42144</v>
      </c>
      <c r="B262" s="76">
        <v>42145</v>
      </c>
      <c r="C262" s="42">
        <v>4913.76</v>
      </c>
      <c r="D262" s="42">
        <v>1109.55</v>
      </c>
      <c r="E262" s="42">
        <v>71.510000000000005</v>
      </c>
      <c r="F262" s="42">
        <v>73.94</v>
      </c>
      <c r="G262" s="42">
        <v>6168.76</v>
      </c>
    </row>
    <row r="263" spans="1:7" ht="14.25">
      <c r="A263" s="76">
        <v>42146</v>
      </c>
      <c r="B263" s="76">
        <v>42149</v>
      </c>
      <c r="C263" s="42">
        <v>4915.45</v>
      </c>
      <c r="D263" s="42">
        <v>1109.55</v>
      </c>
      <c r="E263" s="42">
        <v>71.510000000000005</v>
      </c>
      <c r="F263" s="42">
        <v>73.94</v>
      </c>
      <c r="G263" s="42">
        <v>6170.45</v>
      </c>
    </row>
    <row r="264" spans="1:7" ht="14.25">
      <c r="A264" s="76">
        <v>42150</v>
      </c>
      <c r="B264" s="76">
        <v>42152</v>
      </c>
      <c r="C264" s="42">
        <v>4969.25</v>
      </c>
      <c r="D264" s="42">
        <v>1109.55</v>
      </c>
      <c r="E264" s="42">
        <v>71.510000000000005</v>
      </c>
      <c r="F264" s="42">
        <v>73.94</v>
      </c>
      <c r="G264" s="42">
        <v>6224.25</v>
      </c>
    </row>
    <row r="265" spans="1:7" ht="14.25">
      <c r="A265" s="76">
        <v>42153</v>
      </c>
      <c r="B265" s="76">
        <v>42155</v>
      </c>
      <c r="C265" s="42">
        <v>4818.32</v>
      </c>
      <c r="D265" s="42">
        <v>1109.55</v>
      </c>
      <c r="E265" s="42">
        <v>71.510000000000005</v>
      </c>
      <c r="F265" s="42">
        <v>73.94</v>
      </c>
      <c r="G265" s="42">
        <v>6073.32</v>
      </c>
    </row>
    <row r="266" spans="1:7" ht="14.25">
      <c r="A266" s="76">
        <v>42156</v>
      </c>
      <c r="B266" s="76">
        <v>42156</v>
      </c>
      <c r="C266" s="42">
        <v>4818.32</v>
      </c>
      <c r="D266" s="42">
        <v>1109.55</v>
      </c>
      <c r="E266" s="42">
        <v>71.510000000000005</v>
      </c>
      <c r="F266" s="42">
        <v>73.94</v>
      </c>
      <c r="G266" s="42">
        <v>6073.32</v>
      </c>
    </row>
    <row r="267" spans="1:7" ht="14.25">
      <c r="A267" s="76">
        <v>42157</v>
      </c>
      <c r="B267" s="76">
        <v>42159</v>
      </c>
      <c r="C267" s="42">
        <v>5061.6499999999996</v>
      </c>
      <c r="D267" s="42">
        <v>1109.55</v>
      </c>
      <c r="E267" s="42">
        <v>71.510000000000005</v>
      </c>
      <c r="F267" s="42">
        <v>73.94</v>
      </c>
      <c r="G267" s="42">
        <v>6316.65</v>
      </c>
    </row>
    <row r="268" spans="1:7" ht="14.25">
      <c r="A268" s="76">
        <v>42160</v>
      </c>
      <c r="B268" s="76">
        <v>42164</v>
      </c>
      <c r="C268" s="42">
        <v>4901</v>
      </c>
      <c r="D268" s="42">
        <v>1109.55</v>
      </c>
      <c r="E268" s="42">
        <v>71.510000000000005</v>
      </c>
      <c r="F268" s="42">
        <v>73.94</v>
      </c>
      <c r="G268" s="42">
        <v>6156</v>
      </c>
    </row>
    <row r="269" spans="1:7" ht="14.25">
      <c r="A269" s="76">
        <v>42165</v>
      </c>
      <c r="B269" s="76">
        <v>42166</v>
      </c>
      <c r="C269" s="42">
        <v>4858.6499999999996</v>
      </c>
      <c r="D269" s="42">
        <v>1109.55</v>
      </c>
      <c r="E269" s="42">
        <v>71.510000000000005</v>
      </c>
      <c r="F269" s="42">
        <v>73.94</v>
      </c>
      <c r="G269" s="42">
        <v>6113.65</v>
      </c>
    </row>
    <row r="270" spans="1:7" ht="14.25">
      <c r="A270" s="76">
        <v>42167</v>
      </c>
      <c r="B270" s="76">
        <v>42171</v>
      </c>
      <c r="C270" s="42">
        <v>4998.5999999999995</v>
      </c>
      <c r="D270" s="42">
        <v>1109.55</v>
      </c>
      <c r="E270" s="42">
        <v>71.510000000000005</v>
      </c>
      <c r="F270" s="42">
        <v>73.94</v>
      </c>
      <c r="G270" s="42">
        <v>6253.5999999999995</v>
      </c>
    </row>
    <row r="271" spans="1:7" ht="14.25">
      <c r="A271" s="76">
        <v>42172</v>
      </c>
      <c r="B271" s="76">
        <v>42173</v>
      </c>
      <c r="C271" s="42">
        <v>4725.63</v>
      </c>
      <c r="D271" s="42">
        <v>1109.55</v>
      </c>
      <c r="E271" s="42">
        <v>71.510000000000005</v>
      </c>
      <c r="F271" s="42">
        <v>73.94</v>
      </c>
      <c r="G271" s="42">
        <v>5980.63</v>
      </c>
    </row>
    <row r="272" spans="1:7" ht="14.25">
      <c r="A272" s="76">
        <v>42174</v>
      </c>
      <c r="B272" s="76">
        <v>42177</v>
      </c>
      <c r="C272" s="42">
        <v>4822.28</v>
      </c>
      <c r="D272" s="42">
        <v>1109.55</v>
      </c>
      <c r="E272" s="42">
        <v>71.510000000000005</v>
      </c>
      <c r="F272" s="42">
        <v>73.94</v>
      </c>
      <c r="G272" s="42">
        <v>6077.28</v>
      </c>
    </row>
    <row r="273" spans="1:7" ht="14.25">
      <c r="A273" s="76">
        <v>42178</v>
      </c>
      <c r="B273" s="76">
        <v>42180</v>
      </c>
      <c r="C273" s="42">
        <v>4721.33</v>
      </c>
      <c r="D273" s="42">
        <v>1109.55</v>
      </c>
      <c r="E273" s="42">
        <v>71.510000000000005</v>
      </c>
      <c r="F273" s="42">
        <v>73.94</v>
      </c>
      <c r="G273" s="42">
        <v>5976.33</v>
      </c>
    </row>
    <row r="274" spans="1:7" ht="14.25">
      <c r="A274" s="76">
        <v>42181</v>
      </c>
      <c r="B274" s="76">
        <v>42185</v>
      </c>
      <c r="C274" s="42">
        <v>4817.7700000000004</v>
      </c>
      <c r="D274" s="42">
        <v>1109.55</v>
      </c>
      <c r="E274" s="42">
        <v>71.510000000000005</v>
      </c>
      <c r="F274" s="42">
        <v>73.94</v>
      </c>
      <c r="G274" s="42">
        <v>6072.77</v>
      </c>
    </row>
    <row r="275" spans="1:7" ht="14.25">
      <c r="A275" s="76">
        <v>42186</v>
      </c>
      <c r="B275" s="76">
        <v>42187</v>
      </c>
      <c r="C275" s="42">
        <v>4756.05</v>
      </c>
      <c r="D275" s="42">
        <v>1109.55</v>
      </c>
      <c r="E275" s="42">
        <v>71.510000000000005</v>
      </c>
      <c r="F275" s="42">
        <v>73.94</v>
      </c>
      <c r="G275" s="42">
        <v>6011.05</v>
      </c>
    </row>
    <row r="276" spans="1:7" ht="14.25">
      <c r="A276" s="76">
        <v>42188</v>
      </c>
      <c r="B276" s="76">
        <v>42191</v>
      </c>
      <c r="C276" s="42">
        <v>4845.5</v>
      </c>
      <c r="D276" s="42">
        <v>1109.55</v>
      </c>
      <c r="E276" s="42">
        <v>71.510000000000005</v>
      </c>
      <c r="F276" s="42">
        <v>73.94</v>
      </c>
      <c r="G276" s="42">
        <v>6100.5</v>
      </c>
    </row>
    <row r="277" spans="1:7" ht="14.25">
      <c r="A277" s="76">
        <v>42192</v>
      </c>
      <c r="B277" s="76">
        <v>42194</v>
      </c>
      <c r="C277" s="42">
        <v>4953.1400000000003</v>
      </c>
      <c r="D277" s="42">
        <v>1109.55</v>
      </c>
      <c r="E277" s="42">
        <v>71.510000000000005</v>
      </c>
      <c r="F277" s="42">
        <v>73.94</v>
      </c>
      <c r="G277" s="42">
        <v>6208.14</v>
      </c>
    </row>
    <row r="278" spans="1:7" ht="14.25">
      <c r="A278" s="76">
        <v>42195</v>
      </c>
      <c r="B278" s="76">
        <v>42198</v>
      </c>
      <c r="C278" s="42">
        <v>4678.3899999999994</v>
      </c>
      <c r="D278" s="42">
        <v>1109.55</v>
      </c>
      <c r="E278" s="42">
        <v>71.510000000000005</v>
      </c>
      <c r="F278" s="42">
        <v>73.94</v>
      </c>
      <c r="G278" s="42">
        <v>5933.3899999999994</v>
      </c>
    </row>
    <row r="279" spans="1:7" ht="14.25">
      <c r="A279" s="76">
        <v>42199</v>
      </c>
      <c r="B279" s="76">
        <v>42201</v>
      </c>
      <c r="C279" s="42">
        <v>4676.38</v>
      </c>
      <c r="D279" s="42">
        <v>1109.55</v>
      </c>
      <c r="E279" s="42">
        <v>71.510000000000005</v>
      </c>
      <c r="F279" s="42">
        <v>73.94</v>
      </c>
      <c r="G279" s="42">
        <v>5931.38</v>
      </c>
    </row>
    <row r="280" spans="1:7" ht="14.25">
      <c r="A280" s="76">
        <v>42202</v>
      </c>
      <c r="B280" s="76">
        <v>42206</v>
      </c>
      <c r="C280" s="42">
        <v>4518.8900000000003</v>
      </c>
      <c r="D280" s="42">
        <v>1109.55</v>
      </c>
      <c r="E280" s="42">
        <v>71.510000000000005</v>
      </c>
      <c r="F280" s="42">
        <v>73.94</v>
      </c>
      <c r="G280" s="42">
        <v>5773.89</v>
      </c>
    </row>
    <row r="281" spans="1:7" ht="14.25">
      <c r="A281" s="76">
        <v>42207</v>
      </c>
      <c r="B281" s="76">
        <v>42208</v>
      </c>
      <c r="C281" s="42">
        <v>4614.6499999999996</v>
      </c>
      <c r="D281" s="42">
        <v>1109.55</v>
      </c>
      <c r="E281" s="42">
        <v>71.510000000000005</v>
      </c>
      <c r="F281" s="42">
        <v>73.94</v>
      </c>
      <c r="G281" s="42">
        <v>5869.65</v>
      </c>
    </row>
    <row r="282" spans="1:7" ht="14.25">
      <c r="A282" s="76">
        <v>42209</v>
      </c>
      <c r="B282" s="76">
        <v>42212</v>
      </c>
      <c r="C282" s="42">
        <v>4704.9399999999996</v>
      </c>
      <c r="D282" s="42">
        <v>1109.55</v>
      </c>
      <c r="E282" s="42">
        <v>71.510000000000005</v>
      </c>
      <c r="F282" s="42">
        <v>73.94</v>
      </c>
      <c r="G282" s="42">
        <v>5959.94</v>
      </c>
    </row>
    <row r="283" spans="1:7" ht="14.25">
      <c r="A283" s="76">
        <v>42213</v>
      </c>
      <c r="B283" s="76">
        <v>42215</v>
      </c>
      <c r="C283" s="42">
        <v>4640.12</v>
      </c>
      <c r="D283" s="42">
        <v>1109.55</v>
      </c>
      <c r="E283" s="42">
        <v>71.510000000000005</v>
      </c>
      <c r="F283" s="42">
        <v>73.94</v>
      </c>
      <c r="G283" s="42">
        <v>5895.12</v>
      </c>
    </row>
    <row r="284" spans="1:7" ht="14.25">
      <c r="A284" s="76">
        <v>42216</v>
      </c>
      <c r="B284" s="76">
        <v>42219</v>
      </c>
      <c r="C284" s="42">
        <v>4618.05</v>
      </c>
      <c r="D284" s="42">
        <v>1109.55</v>
      </c>
      <c r="E284" s="42">
        <v>71.510000000000005</v>
      </c>
      <c r="F284" s="42">
        <v>73.94</v>
      </c>
      <c r="G284" s="42">
        <v>5873.05</v>
      </c>
    </row>
    <row r="285" spans="1:7" ht="14.25">
      <c r="A285" s="76">
        <v>42220</v>
      </c>
      <c r="B285" s="76">
        <v>42222</v>
      </c>
      <c r="C285" s="42">
        <v>4594.1499999999996</v>
      </c>
      <c r="D285" s="42">
        <v>1109.55</v>
      </c>
      <c r="E285" s="42">
        <v>71.510000000000005</v>
      </c>
      <c r="F285" s="42">
        <v>73.94</v>
      </c>
      <c r="G285" s="42">
        <v>5849.15</v>
      </c>
    </row>
    <row r="286" spans="1:7" ht="14.25">
      <c r="A286" s="76">
        <v>42223</v>
      </c>
      <c r="B286" s="76">
        <v>42226</v>
      </c>
      <c r="C286" s="42">
        <v>4540.67</v>
      </c>
      <c r="D286" s="42">
        <v>1109.55</v>
      </c>
      <c r="E286" s="42">
        <v>71.510000000000005</v>
      </c>
      <c r="F286" s="42">
        <v>73.94</v>
      </c>
      <c r="G286" s="42">
        <v>5795.67</v>
      </c>
    </row>
    <row r="287" spans="1:7" ht="14.25">
      <c r="A287" s="76">
        <v>42227</v>
      </c>
      <c r="B287" s="76">
        <v>42229</v>
      </c>
      <c r="C287" s="42">
        <v>4596.34</v>
      </c>
      <c r="D287" s="42">
        <v>1109.55</v>
      </c>
      <c r="E287" s="42">
        <v>71.510000000000005</v>
      </c>
      <c r="F287" s="42">
        <v>73.94</v>
      </c>
      <c r="G287" s="42">
        <v>5851.34</v>
      </c>
    </row>
    <row r="288" spans="1:7" ht="14.25">
      <c r="A288" s="76">
        <v>42230</v>
      </c>
      <c r="B288" s="76">
        <v>42234</v>
      </c>
      <c r="C288" s="42">
        <v>4845.33</v>
      </c>
      <c r="D288" s="42">
        <v>1109.55</v>
      </c>
      <c r="E288" s="42">
        <v>71.510000000000005</v>
      </c>
      <c r="F288" s="42">
        <v>73.94</v>
      </c>
      <c r="G288" s="42">
        <v>6100.33</v>
      </c>
    </row>
    <row r="289" spans="1:7" ht="14.25">
      <c r="A289" s="76">
        <v>42235</v>
      </c>
      <c r="B289" s="76">
        <v>42236</v>
      </c>
      <c r="C289" s="42">
        <v>4773.6899999999996</v>
      </c>
      <c r="D289" s="42">
        <v>1109.55</v>
      </c>
      <c r="E289" s="42">
        <v>71.510000000000005</v>
      </c>
      <c r="F289" s="42">
        <v>73.94</v>
      </c>
      <c r="G289" s="42">
        <v>6028.69</v>
      </c>
    </row>
    <row r="290" spans="1:7" ht="14.25">
      <c r="A290" s="76">
        <v>42237</v>
      </c>
      <c r="B290" s="76">
        <v>42240</v>
      </c>
      <c r="C290" s="42">
        <v>4668.4799999999996</v>
      </c>
      <c r="D290" s="42">
        <v>1109.55</v>
      </c>
      <c r="E290" s="42">
        <v>71.510000000000005</v>
      </c>
      <c r="F290" s="42">
        <v>73.94</v>
      </c>
      <c r="G290" s="42">
        <v>5923.48</v>
      </c>
    </row>
    <row r="291" spans="1:7" ht="14.25">
      <c r="A291" s="76">
        <v>42241</v>
      </c>
      <c r="B291" s="76">
        <v>42243</v>
      </c>
      <c r="C291" s="42">
        <v>4626.33</v>
      </c>
      <c r="D291" s="42">
        <v>1109.55</v>
      </c>
      <c r="E291" s="42">
        <v>71.510000000000005</v>
      </c>
      <c r="F291" s="42">
        <v>73.94</v>
      </c>
      <c r="G291" s="42">
        <v>5881.33</v>
      </c>
    </row>
    <row r="292" spans="1:7" ht="14.25">
      <c r="A292" s="76">
        <v>42244</v>
      </c>
      <c r="B292" s="76">
        <v>42247</v>
      </c>
      <c r="C292" s="42">
        <v>4604.1000000000004</v>
      </c>
      <c r="D292" s="42">
        <v>1109.55</v>
      </c>
      <c r="E292" s="42">
        <v>71.510000000000005</v>
      </c>
      <c r="F292" s="42">
        <v>73.94</v>
      </c>
      <c r="G292" s="42">
        <v>5859.1</v>
      </c>
    </row>
    <row r="293" spans="1:7" ht="14.25">
      <c r="A293" s="76">
        <v>42248</v>
      </c>
      <c r="B293" s="76">
        <v>42250</v>
      </c>
      <c r="C293" s="42">
        <v>5108.8</v>
      </c>
      <c r="D293" s="42">
        <v>1109.55</v>
      </c>
      <c r="E293" s="42">
        <v>71.510000000000005</v>
      </c>
      <c r="F293" s="42">
        <v>73.94</v>
      </c>
      <c r="G293" s="42">
        <v>6363.8</v>
      </c>
    </row>
    <row r="294" spans="1:7" ht="14.25">
      <c r="A294" s="76">
        <v>42251</v>
      </c>
      <c r="B294" s="76">
        <v>42254</v>
      </c>
      <c r="C294" s="42">
        <v>4959.09</v>
      </c>
      <c r="D294" s="42">
        <v>1109.55</v>
      </c>
      <c r="E294" s="42">
        <v>71.510000000000005</v>
      </c>
      <c r="F294" s="42">
        <v>73.94</v>
      </c>
      <c r="G294" s="42">
        <v>6214.09</v>
      </c>
    </row>
    <row r="295" spans="1:7" ht="14.25">
      <c r="A295" s="76">
        <v>42255</v>
      </c>
      <c r="B295" s="76">
        <v>42257</v>
      </c>
      <c r="C295" s="42">
        <v>4960.2</v>
      </c>
      <c r="D295" s="42">
        <v>1109.55</v>
      </c>
      <c r="E295" s="42">
        <v>71.510000000000005</v>
      </c>
      <c r="F295" s="42">
        <v>73.94</v>
      </c>
      <c r="G295" s="42">
        <v>6215.2</v>
      </c>
    </row>
    <row r="296" spans="1:7" ht="14.25">
      <c r="A296" s="76">
        <v>42258</v>
      </c>
      <c r="B296" s="76">
        <v>42261</v>
      </c>
      <c r="C296" s="42">
        <v>4803.9399999999996</v>
      </c>
      <c r="D296" s="42">
        <v>1109.55</v>
      </c>
      <c r="E296" s="42">
        <v>71.510000000000005</v>
      </c>
      <c r="F296" s="42">
        <v>73.94</v>
      </c>
      <c r="G296" s="42">
        <v>6058.94</v>
      </c>
    </row>
    <row r="297" spans="1:7" ht="14.25">
      <c r="A297" s="76">
        <v>42262</v>
      </c>
      <c r="B297" s="76">
        <v>42264</v>
      </c>
      <c r="C297" s="42">
        <v>4749.6899999999996</v>
      </c>
      <c r="D297" s="42">
        <v>1109.55</v>
      </c>
      <c r="E297" s="42">
        <v>71.510000000000005</v>
      </c>
      <c r="F297" s="42">
        <v>73.94</v>
      </c>
      <c r="G297" s="42">
        <v>6004.69</v>
      </c>
    </row>
    <row r="298" spans="1:7" ht="14.25">
      <c r="A298" s="76">
        <v>42265</v>
      </c>
      <c r="B298" s="76">
        <v>42268</v>
      </c>
      <c r="C298" s="42">
        <v>4631.0199999999995</v>
      </c>
      <c r="D298" s="42">
        <v>1109.55</v>
      </c>
      <c r="E298" s="42">
        <v>71.510000000000005</v>
      </c>
      <c r="F298" s="42">
        <v>73.94</v>
      </c>
      <c r="G298" s="42">
        <v>5886.0199999999995</v>
      </c>
    </row>
    <row r="299" spans="1:7" ht="14.25">
      <c r="A299" s="76">
        <v>42269</v>
      </c>
      <c r="B299" s="76">
        <v>42271</v>
      </c>
      <c r="C299" s="42">
        <v>4335.34</v>
      </c>
      <c r="D299" s="42">
        <v>1109.55</v>
      </c>
      <c r="E299" s="42">
        <v>71.510000000000005</v>
      </c>
      <c r="F299" s="42">
        <v>73.94</v>
      </c>
      <c r="G299" s="42">
        <v>5590.34</v>
      </c>
    </row>
    <row r="300" spans="1:7" ht="14.25">
      <c r="A300" s="76">
        <v>42272</v>
      </c>
      <c r="B300" s="76">
        <v>42275</v>
      </c>
      <c r="C300" s="42">
        <v>4655.2299999999996</v>
      </c>
      <c r="D300" s="42">
        <v>1109.55</v>
      </c>
      <c r="E300" s="42">
        <v>71.510000000000005</v>
      </c>
      <c r="F300" s="42">
        <v>73.94</v>
      </c>
      <c r="G300" s="42">
        <v>5910.23</v>
      </c>
    </row>
    <row r="301" spans="1:7" ht="14.25">
      <c r="A301" s="76">
        <v>42276</v>
      </c>
      <c r="B301" s="76">
        <v>42278</v>
      </c>
      <c r="C301" s="42">
        <v>4782.07</v>
      </c>
      <c r="D301" s="42">
        <v>1109.55</v>
      </c>
      <c r="E301" s="42">
        <v>71.510000000000005</v>
      </c>
      <c r="F301" s="42">
        <v>73.94</v>
      </c>
      <c r="G301" s="42">
        <v>6037.07</v>
      </c>
    </row>
    <row r="302" spans="1:7" ht="14.25">
      <c r="A302" s="76">
        <v>42279</v>
      </c>
      <c r="B302" s="76">
        <v>42282</v>
      </c>
      <c r="C302" s="42">
        <v>4837.5200000000004</v>
      </c>
      <c r="D302" s="42">
        <v>1109.55</v>
      </c>
      <c r="E302" s="42">
        <v>71.510000000000005</v>
      </c>
      <c r="F302" s="42">
        <v>73.94</v>
      </c>
      <c r="G302" s="42">
        <v>6092.52</v>
      </c>
    </row>
    <row r="303" spans="1:7" ht="14.25">
      <c r="A303" s="76">
        <v>42283</v>
      </c>
      <c r="B303" s="76">
        <v>42285</v>
      </c>
      <c r="C303" s="42">
        <v>4739.37</v>
      </c>
      <c r="D303" s="42">
        <v>1109.55</v>
      </c>
      <c r="E303" s="42">
        <v>71.510000000000005</v>
      </c>
      <c r="F303" s="42">
        <v>73.94</v>
      </c>
      <c r="G303" s="42">
        <v>5994.37</v>
      </c>
    </row>
    <row r="304" spans="1:7" ht="14.25">
      <c r="A304" s="76">
        <v>42286</v>
      </c>
      <c r="B304" s="76">
        <v>42290</v>
      </c>
      <c r="C304" s="42">
        <v>4620.09</v>
      </c>
      <c r="D304" s="42">
        <v>1109.55</v>
      </c>
      <c r="E304" s="42">
        <v>71.510000000000005</v>
      </c>
      <c r="F304" s="42">
        <v>73.94</v>
      </c>
      <c r="G304" s="42">
        <v>5875.09</v>
      </c>
    </row>
    <row r="305" spans="1:7" ht="14.25">
      <c r="A305" s="76">
        <v>42291</v>
      </c>
      <c r="B305" s="76">
        <v>42292</v>
      </c>
      <c r="C305" s="42">
        <v>4322.6399999999994</v>
      </c>
      <c r="D305" s="42">
        <v>1109.55</v>
      </c>
      <c r="E305" s="42">
        <v>71.510000000000005</v>
      </c>
      <c r="F305" s="42">
        <v>73.94</v>
      </c>
      <c r="G305" s="42">
        <v>5577.6399999999994</v>
      </c>
    </row>
    <row r="306" spans="1:7" ht="14.25">
      <c r="A306" s="76">
        <v>42293</v>
      </c>
      <c r="B306" s="76">
        <v>42296</v>
      </c>
      <c r="C306" s="42">
        <v>4343.21</v>
      </c>
      <c r="D306" s="42">
        <v>1109.55</v>
      </c>
      <c r="E306" s="42">
        <v>71.510000000000005</v>
      </c>
      <c r="F306" s="42">
        <v>73.94</v>
      </c>
      <c r="G306" s="42">
        <v>5598.21</v>
      </c>
    </row>
    <row r="307" spans="1:7" ht="14.25">
      <c r="A307" s="76">
        <v>42297</v>
      </c>
      <c r="B307" s="76">
        <v>42299</v>
      </c>
      <c r="C307" s="42">
        <v>4384.46</v>
      </c>
      <c r="D307" s="42">
        <v>1109.55</v>
      </c>
      <c r="E307" s="42">
        <v>71.510000000000005</v>
      </c>
      <c r="F307" s="42">
        <v>73.94</v>
      </c>
      <c r="G307" s="42">
        <v>5639.46</v>
      </c>
    </row>
    <row r="308" spans="1:7" ht="14.25">
      <c r="A308" s="76">
        <v>42300</v>
      </c>
      <c r="B308" s="76">
        <v>42303</v>
      </c>
      <c r="C308" s="42">
        <v>4316.3099999999995</v>
      </c>
      <c r="D308" s="42">
        <v>1109.55</v>
      </c>
      <c r="E308" s="42">
        <v>71.510000000000005</v>
      </c>
      <c r="F308" s="42">
        <v>73.94</v>
      </c>
      <c r="G308" s="42">
        <v>5571.3099999999995</v>
      </c>
    </row>
    <row r="309" spans="1:7" ht="14.25">
      <c r="A309" s="76">
        <v>42304</v>
      </c>
      <c r="B309" s="76">
        <v>42306</v>
      </c>
      <c r="C309" s="42">
        <v>4377.2</v>
      </c>
      <c r="D309" s="42">
        <v>1109.55</v>
      </c>
      <c r="E309" s="42">
        <v>71.510000000000005</v>
      </c>
      <c r="F309" s="42">
        <v>73.94</v>
      </c>
      <c r="G309" s="42">
        <v>5632.2</v>
      </c>
    </row>
    <row r="310" spans="1:7" ht="14.25">
      <c r="A310" s="76">
        <v>42307</v>
      </c>
      <c r="B310" s="76">
        <v>42308</v>
      </c>
      <c r="C310" s="42">
        <v>4544.99</v>
      </c>
      <c r="D310" s="42">
        <v>1109.55</v>
      </c>
      <c r="E310" s="42">
        <v>71.510000000000005</v>
      </c>
      <c r="F310" s="42">
        <v>73.94</v>
      </c>
      <c r="G310" s="42">
        <v>5799.99</v>
      </c>
    </row>
    <row r="311" spans="1:7" ht="14.25">
      <c r="A311" s="76">
        <v>42309</v>
      </c>
      <c r="B311" s="76">
        <v>42311</v>
      </c>
      <c r="C311" s="42">
        <v>4544.99</v>
      </c>
      <c r="D311" s="42">
        <v>1109.55</v>
      </c>
      <c r="E311" s="42">
        <v>71.510000000000005</v>
      </c>
      <c r="F311" s="42">
        <v>73.94</v>
      </c>
      <c r="G311" s="42">
        <v>5799.99</v>
      </c>
    </row>
    <row r="312" spans="1:7" ht="14.25">
      <c r="A312" s="76">
        <v>42312</v>
      </c>
      <c r="B312" s="76">
        <v>42313</v>
      </c>
      <c r="C312" s="42">
        <v>4660.42</v>
      </c>
      <c r="D312" s="42">
        <v>1109.55</v>
      </c>
      <c r="E312" s="42">
        <v>71.510000000000005</v>
      </c>
      <c r="F312" s="42">
        <v>73.94</v>
      </c>
      <c r="G312" s="42">
        <v>5915.42</v>
      </c>
    </row>
    <row r="313" spans="1:7" ht="14.25">
      <c r="A313" s="76">
        <v>42314</v>
      </c>
      <c r="B313" s="76">
        <v>42317</v>
      </c>
      <c r="C313" s="42">
        <v>4590.66</v>
      </c>
      <c r="D313" s="42">
        <v>1109.55</v>
      </c>
      <c r="E313" s="42">
        <v>71.510000000000005</v>
      </c>
      <c r="F313" s="42">
        <v>73.94</v>
      </c>
      <c r="G313" s="42">
        <v>5845.66</v>
      </c>
    </row>
    <row r="314" spans="1:7" ht="14.25">
      <c r="A314" s="76">
        <v>42318</v>
      </c>
      <c r="B314" s="76">
        <v>42320</v>
      </c>
      <c r="C314" s="42">
        <v>4599.6799999999994</v>
      </c>
      <c r="D314" s="42">
        <v>1109.55</v>
      </c>
      <c r="E314" s="42">
        <v>71.510000000000005</v>
      </c>
      <c r="F314" s="42">
        <v>73.94</v>
      </c>
      <c r="G314" s="42">
        <v>5854.6799999999994</v>
      </c>
    </row>
    <row r="315" spans="1:7" ht="14.25">
      <c r="A315" s="76">
        <v>42321</v>
      </c>
      <c r="B315" s="76">
        <v>42325</v>
      </c>
      <c r="C315" s="42">
        <v>4527.4799999999996</v>
      </c>
      <c r="D315" s="42">
        <v>1109.55</v>
      </c>
      <c r="E315" s="42">
        <v>71.510000000000005</v>
      </c>
      <c r="F315" s="42">
        <v>73.94</v>
      </c>
      <c r="G315" s="42">
        <v>5782.48</v>
      </c>
    </row>
    <row r="316" spans="1:7" ht="14.25">
      <c r="A316" s="76">
        <v>42326</v>
      </c>
      <c r="B316" s="76">
        <v>42327</v>
      </c>
      <c r="C316" s="42">
        <v>4470.67</v>
      </c>
      <c r="D316" s="42">
        <v>1109.55</v>
      </c>
      <c r="E316" s="42">
        <v>71.510000000000005</v>
      </c>
      <c r="F316" s="42">
        <v>73.94</v>
      </c>
      <c r="G316" s="42">
        <v>5725.67</v>
      </c>
    </row>
    <row r="317" spans="1:7" ht="14.25">
      <c r="A317" s="76">
        <v>42328</v>
      </c>
      <c r="B317" s="76">
        <v>42331</v>
      </c>
      <c r="C317" s="42">
        <v>4415.88</v>
      </c>
      <c r="D317" s="42">
        <v>1109.55</v>
      </c>
      <c r="E317" s="42">
        <v>71.510000000000005</v>
      </c>
      <c r="F317" s="42">
        <v>73.94</v>
      </c>
      <c r="G317" s="42">
        <v>5670.88</v>
      </c>
    </row>
    <row r="318" spans="1:7" ht="14.25">
      <c r="A318" s="76">
        <v>42332</v>
      </c>
      <c r="B318" s="76">
        <v>42334</v>
      </c>
      <c r="C318" s="42">
        <v>4448.3899999999994</v>
      </c>
      <c r="D318" s="42">
        <v>1109.55</v>
      </c>
      <c r="E318" s="42">
        <v>71.510000000000005</v>
      </c>
      <c r="F318" s="42">
        <v>73.94</v>
      </c>
      <c r="G318" s="42">
        <v>5703.3899999999994</v>
      </c>
    </row>
    <row r="319" spans="1:7" ht="14.25">
      <c r="A319" s="76">
        <v>42335</v>
      </c>
      <c r="B319" s="76">
        <v>42338</v>
      </c>
      <c r="C319" s="42">
        <v>4580.4799999999996</v>
      </c>
      <c r="D319" s="42">
        <v>1109.55</v>
      </c>
      <c r="E319" s="42">
        <v>71.510000000000005</v>
      </c>
      <c r="F319" s="42">
        <v>73.94</v>
      </c>
      <c r="G319" s="42">
        <v>5835.48</v>
      </c>
    </row>
    <row r="320" spans="1:7" ht="14.25">
      <c r="A320" s="76">
        <v>42339</v>
      </c>
      <c r="B320" s="76">
        <v>42341</v>
      </c>
      <c r="C320" s="42">
        <v>4580.4799999999996</v>
      </c>
      <c r="D320" s="42">
        <v>1109.55</v>
      </c>
      <c r="E320" s="42">
        <v>71.510000000000005</v>
      </c>
      <c r="F320" s="42">
        <v>73.94</v>
      </c>
      <c r="G320" s="42">
        <v>5835.48</v>
      </c>
    </row>
    <row r="321" spans="1:7" ht="14.25">
      <c r="A321" s="76">
        <v>42342</v>
      </c>
      <c r="B321" s="76">
        <v>42345</v>
      </c>
      <c r="C321" s="42">
        <v>4054.92</v>
      </c>
      <c r="D321" s="42">
        <v>1109.55</v>
      </c>
      <c r="E321" s="42">
        <v>71.510000000000005</v>
      </c>
      <c r="F321" s="42">
        <v>73.94</v>
      </c>
      <c r="G321" s="42">
        <v>5309.92</v>
      </c>
    </row>
    <row r="322" spans="1:7" ht="14.25">
      <c r="A322" s="76">
        <v>42346</v>
      </c>
      <c r="B322" s="76">
        <v>42348</v>
      </c>
      <c r="C322" s="42">
        <v>4214.25</v>
      </c>
      <c r="D322" s="42">
        <v>1109.55</v>
      </c>
      <c r="E322" s="42">
        <v>71.510000000000005</v>
      </c>
      <c r="F322" s="42">
        <v>73.94</v>
      </c>
      <c r="G322" s="42">
        <v>5469.25</v>
      </c>
    </row>
    <row r="323" spans="1:7" ht="14.25">
      <c r="A323" s="76">
        <v>42349</v>
      </c>
      <c r="B323" s="76">
        <v>42352</v>
      </c>
      <c r="C323" s="42">
        <v>4121.25</v>
      </c>
      <c r="D323" s="42">
        <v>1109.55</v>
      </c>
      <c r="E323" s="42">
        <v>71.510000000000005</v>
      </c>
      <c r="F323" s="42">
        <v>73.94</v>
      </c>
      <c r="G323" s="42">
        <v>5376.25</v>
      </c>
    </row>
    <row r="324" spans="1:7" ht="14.25">
      <c r="A324" s="76">
        <v>42353</v>
      </c>
      <c r="B324" s="76">
        <v>42355</v>
      </c>
      <c r="C324" s="42">
        <v>3613.98</v>
      </c>
      <c r="D324" s="42">
        <v>1109.55</v>
      </c>
      <c r="E324" s="42">
        <v>71.510000000000005</v>
      </c>
      <c r="F324" s="42">
        <v>73.94</v>
      </c>
      <c r="G324" s="42">
        <v>4868.9799999999996</v>
      </c>
    </row>
    <row r="325" spans="1:7" ht="14.25">
      <c r="A325" s="76">
        <v>42356</v>
      </c>
      <c r="B325" s="76">
        <v>42359</v>
      </c>
      <c r="C325" s="42">
        <v>3672.02</v>
      </c>
      <c r="D325" s="42">
        <v>1109.55</v>
      </c>
      <c r="E325" s="42">
        <v>71.510000000000005</v>
      </c>
      <c r="F325" s="42">
        <v>73.94</v>
      </c>
      <c r="G325" s="42">
        <v>4927.0199999999995</v>
      </c>
    </row>
    <row r="326" spans="1:7" ht="14.25">
      <c r="A326" s="76">
        <v>42360</v>
      </c>
      <c r="B326" s="76">
        <v>42362</v>
      </c>
      <c r="C326" s="42">
        <v>3793.71</v>
      </c>
      <c r="D326" s="42">
        <v>1109.55</v>
      </c>
      <c r="E326" s="42">
        <v>71.510000000000005</v>
      </c>
      <c r="F326" s="42">
        <v>73.94</v>
      </c>
      <c r="G326" s="42">
        <v>5048.71</v>
      </c>
    </row>
    <row r="327" spans="1:7" ht="14.25">
      <c r="A327" s="76">
        <v>42363</v>
      </c>
      <c r="B327" s="76">
        <v>42366</v>
      </c>
      <c r="C327" s="42">
        <v>3953.21</v>
      </c>
      <c r="D327" s="42">
        <v>1109.55</v>
      </c>
      <c r="E327" s="42">
        <v>71.510000000000005</v>
      </c>
      <c r="F327" s="42">
        <v>73.94</v>
      </c>
      <c r="G327" s="42">
        <v>5208.21</v>
      </c>
    </row>
    <row r="328" spans="1:7" ht="14.25">
      <c r="A328" s="76">
        <v>42367</v>
      </c>
      <c r="B328" s="76">
        <v>42369</v>
      </c>
      <c r="C328" s="42">
        <v>3819.87</v>
      </c>
      <c r="D328" s="42">
        <v>1109.55</v>
      </c>
      <c r="E328" s="42">
        <v>71.510000000000005</v>
      </c>
      <c r="F328" s="42">
        <v>73.94</v>
      </c>
      <c r="G328" s="42">
        <v>5074.87</v>
      </c>
    </row>
    <row r="329" spans="1:7" ht="14.25">
      <c r="A329" s="76">
        <v>42370</v>
      </c>
      <c r="B329" s="76">
        <v>42373</v>
      </c>
      <c r="C329" s="42">
        <v>3703.83</v>
      </c>
      <c r="D329" s="42">
        <v>1109.55</v>
      </c>
      <c r="E329" s="42">
        <v>71.510000000000005</v>
      </c>
      <c r="F329" s="42">
        <v>73.94</v>
      </c>
      <c r="G329" s="42">
        <v>4958.83</v>
      </c>
    </row>
    <row r="330" spans="1:7" ht="14.25">
      <c r="A330" s="76">
        <v>42374</v>
      </c>
      <c r="B330" s="76">
        <v>42376</v>
      </c>
      <c r="C330" s="42">
        <v>3778.8199999999997</v>
      </c>
      <c r="D330" s="42">
        <v>1109.55</v>
      </c>
      <c r="E330" s="42">
        <v>71.510000000000005</v>
      </c>
      <c r="F330" s="42">
        <v>73.94</v>
      </c>
      <c r="G330" s="42">
        <v>5033.82</v>
      </c>
    </row>
    <row r="331" spans="1:7" ht="14.25">
      <c r="A331" s="76">
        <v>42377</v>
      </c>
      <c r="B331" s="76">
        <v>42381</v>
      </c>
      <c r="C331" s="42">
        <v>3608.72</v>
      </c>
      <c r="D331" s="42">
        <v>1109.55</v>
      </c>
      <c r="E331" s="42">
        <v>71.510000000000005</v>
      </c>
      <c r="F331" s="42">
        <v>73.94</v>
      </c>
      <c r="G331" s="42">
        <v>4863.7199999999993</v>
      </c>
    </row>
    <row r="332" spans="1:7" ht="14.25">
      <c r="A332" s="76">
        <v>42382</v>
      </c>
      <c r="B332" s="76">
        <v>42383</v>
      </c>
      <c r="C332" s="42">
        <v>3455.62</v>
      </c>
      <c r="D332" s="42">
        <v>1109.55</v>
      </c>
      <c r="E332" s="42">
        <v>71.510000000000005</v>
      </c>
      <c r="F332" s="42">
        <v>73.94</v>
      </c>
      <c r="G332" s="42">
        <v>4710.62</v>
      </c>
    </row>
    <row r="333" spans="1:7" ht="14.25">
      <c r="A333" s="76">
        <v>42384</v>
      </c>
      <c r="B333" s="76">
        <v>42387</v>
      </c>
      <c r="C333" s="42">
        <v>3290.93</v>
      </c>
      <c r="D333" s="42">
        <v>1109.55</v>
      </c>
      <c r="E333" s="42">
        <v>71.510000000000005</v>
      </c>
      <c r="F333" s="42">
        <v>73.94</v>
      </c>
      <c r="G333" s="42">
        <v>4545.9299999999994</v>
      </c>
    </row>
    <row r="334" spans="1:7" ht="14.25">
      <c r="A334" s="76">
        <v>42388</v>
      </c>
      <c r="B334" s="76">
        <v>42390</v>
      </c>
      <c r="C334" s="42">
        <v>3216.1899999999996</v>
      </c>
      <c r="D334" s="42">
        <v>1109.55</v>
      </c>
      <c r="E334" s="42">
        <v>71.510000000000005</v>
      </c>
      <c r="F334" s="42">
        <v>73.94</v>
      </c>
      <c r="G334" s="42">
        <v>4471.1899999999996</v>
      </c>
    </row>
    <row r="335" spans="1:7" ht="14.25">
      <c r="A335" s="76">
        <v>42391</v>
      </c>
      <c r="B335" s="76">
        <v>42394</v>
      </c>
      <c r="C335" s="42">
        <v>3024.9</v>
      </c>
      <c r="D335" s="42">
        <v>1109.55</v>
      </c>
      <c r="E335" s="42">
        <v>71.510000000000005</v>
      </c>
      <c r="F335" s="42">
        <v>73.94</v>
      </c>
      <c r="G335" s="42">
        <v>4279.8999999999996</v>
      </c>
    </row>
    <row r="336" spans="1:7" ht="14.25">
      <c r="A336" s="76">
        <v>42395</v>
      </c>
      <c r="B336" s="76">
        <v>42397</v>
      </c>
      <c r="C336" s="42">
        <v>3527.64</v>
      </c>
      <c r="D336" s="42">
        <v>1109.55</v>
      </c>
      <c r="E336" s="42">
        <v>71.510000000000005</v>
      </c>
      <c r="F336" s="42">
        <v>73.94</v>
      </c>
      <c r="G336" s="42">
        <v>4782.6399999999994</v>
      </c>
    </row>
    <row r="337" spans="1:7" ht="14.25">
      <c r="A337" s="76">
        <v>42398</v>
      </c>
      <c r="B337" s="76">
        <v>42400</v>
      </c>
      <c r="C337" s="42">
        <v>3596.5299999999997</v>
      </c>
      <c r="D337" s="42">
        <v>1109.55</v>
      </c>
      <c r="E337" s="42">
        <v>71.510000000000005</v>
      </c>
      <c r="F337" s="42">
        <v>73.94</v>
      </c>
      <c r="G337" s="42">
        <v>4851.53</v>
      </c>
    </row>
    <row r="338" spans="1:7" ht="14.25">
      <c r="A338" s="76">
        <v>42401</v>
      </c>
      <c r="B338" s="76">
        <v>42401</v>
      </c>
      <c r="C338" s="42">
        <v>3596.5299999999997</v>
      </c>
      <c r="D338" s="44">
        <v>1184.6617751934002</v>
      </c>
      <c r="E338" s="42">
        <v>71.510000000000005</v>
      </c>
      <c r="F338" s="42">
        <v>76.156655472619647</v>
      </c>
      <c r="G338" s="42">
        <v>4928.8584306660196</v>
      </c>
    </row>
    <row r="339" spans="1:7" ht="14.25">
      <c r="A339" s="76">
        <v>42402</v>
      </c>
      <c r="B339" s="76">
        <v>42404</v>
      </c>
      <c r="C339" s="42">
        <v>3754.08</v>
      </c>
      <c r="D339" s="44">
        <v>1184.6617751934002</v>
      </c>
      <c r="E339" s="42">
        <v>71.510000000000005</v>
      </c>
      <c r="F339" s="42">
        <v>76.156655472619647</v>
      </c>
      <c r="G339" s="42">
        <v>5086.4084306660197</v>
      </c>
    </row>
    <row r="340" spans="1:7" ht="14.25">
      <c r="A340" s="76">
        <v>42405</v>
      </c>
      <c r="B340" s="76">
        <v>42408</v>
      </c>
      <c r="C340" s="42">
        <v>3764.0699999999997</v>
      </c>
      <c r="D340" s="44">
        <v>1184.6617751934002</v>
      </c>
      <c r="E340" s="42">
        <v>71.510000000000005</v>
      </c>
      <c r="F340" s="42">
        <v>76.156655472619647</v>
      </c>
      <c r="G340" s="42">
        <v>5096.3984306660195</v>
      </c>
    </row>
    <row r="341" spans="1:7" ht="14.25">
      <c r="A341" s="76">
        <v>42409</v>
      </c>
      <c r="B341" s="76">
        <v>42411</v>
      </c>
      <c r="C341" s="42">
        <v>3574.37</v>
      </c>
      <c r="D341" s="44">
        <v>1184.6617751934002</v>
      </c>
      <c r="E341" s="42">
        <v>71.510000000000005</v>
      </c>
      <c r="F341" s="42">
        <v>76.156655472619647</v>
      </c>
      <c r="G341" s="42">
        <v>4906.6984306660197</v>
      </c>
    </row>
    <row r="342" spans="1:7" ht="14.25">
      <c r="A342" s="76">
        <v>42412</v>
      </c>
      <c r="B342" s="76">
        <v>42415</v>
      </c>
      <c r="C342" s="42">
        <v>3463.0499999999997</v>
      </c>
      <c r="D342" s="44">
        <v>1184.6617751934002</v>
      </c>
      <c r="E342" s="42">
        <v>71.510000000000005</v>
      </c>
      <c r="F342" s="42">
        <v>76.156655472619647</v>
      </c>
      <c r="G342" s="42">
        <v>4795.37843066602</v>
      </c>
    </row>
    <row r="343" spans="1:7" ht="14.25">
      <c r="A343" s="76">
        <v>42416</v>
      </c>
      <c r="B343" s="76">
        <v>42418</v>
      </c>
      <c r="C343" s="42">
        <v>3713.89</v>
      </c>
      <c r="D343" s="44">
        <v>1184.6617751934002</v>
      </c>
      <c r="E343" s="42">
        <v>71.510000000000005</v>
      </c>
      <c r="F343" s="42">
        <v>76.156655472619647</v>
      </c>
      <c r="G343" s="42">
        <v>5046.2184306660201</v>
      </c>
    </row>
    <row r="344" spans="1:7" ht="14.25">
      <c r="A344" s="76">
        <v>42419</v>
      </c>
      <c r="B344" s="76">
        <v>42422</v>
      </c>
      <c r="C344" s="42">
        <v>3770.21</v>
      </c>
      <c r="D344" s="44">
        <v>1184.6617751934002</v>
      </c>
      <c r="E344" s="42">
        <v>71.510000000000005</v>
      </c>
      <c r="F344" s="42">
        <v>76.156655472619647</v>
      </c>
      <c r="G344" s="42">
        <v>5102.5384306660198</v>
      </c>
    </row>
    <row r="345" spans="1:7" ht="14.25">
      <c r="A345" s="76">
        <v>42423</v>
      </c>
      <c r="B345" s="76">
        <v>42425</v>
      </c>
      <c r="C345" s="42">
        <v>3472.26</v>
      </c>
      <c r="D345" s="44">
        <v>1184.6617751934002</v>
      </c>
      <c r="E345" s="42">
        <v>71.510000000000005</v>
      </c>
      <c r="F345" s="42">
        <v>76.156655472619647</v>
      </c>
      <c r="G345" s="42">
        <v>4804.58843066602</v>
      </c>
    </row>
    <row r="346" spans="1:7" ht="14.25">
      <c r="A346" s="76">
        <v>42426</v>
      </c>
      <c r="B346" s="76">
        <v>42429</v>
      </c>
      <c r="C346" s="42">
        <v>3548.28</v>
      </c>
      <c r="D346" s="44">
        <v>1184.6617751934002</v>
      </c>
      <c r="E346" s="42">
        <v>71.510000000000005</v>
      </c>
      <c r="F346" s="42">
        <v>76.156655472619647</v>
      </c>
      <c r="G346" s="42">
        <v>4880.6084306660205</v>
      </c>
    </row>
    <row r="347" spans="1:7" ht="14.25">
      <c r="A347" s="76">
        <v>42430</v>
      </c>
      <c r="B347" s="76">
        <v>42432</v>
      </c>
      <c r="C347" s="42">
        <v>3558.8999999999996</v>
      </c>
      <c r="D347" s="44">
        <v>1184.6617751934002</v>
      </c>
      <c r="E347" s="42">
        <v>71.510000000000005</v>
      </c>
      <c r="F347" s="42">
        <v>76.156655472619647</v>
      </c>
      <c r="G347" s="42">
        <v>4891.2284306660194</v>
      </c>
    </row>
    <row r="348" spans="1:7" ht="14.25">
      <c r="A348" s="76">
        <v>42433</v>
      </c>
      <c r="B348" s="76">
        <v>42436</v>
      </c>
      <c r="C348" s="42">
        <v>3639.07</v>
      </c>
      <c r="D348" s="44">
        <v>1184.6617751934002</v>
      </c>
      <c r="E348" s="42">
        <v>71.510000000000005</v>
      </c>
      <c r="F348" s="42">
        <v>76.156655472619647</v>
      </c>
      <c r="G348" s="42">
        <v>4971.3984306660204</v>
      </c>
    </row>
    <row r="349" spans="1:7" ht="14.25">
      <c r="A349" s="76">
        <v>42437</v>
      </c>
      <c r="B349" s="76">
        <v>42439</v>
      </c>
      <c r="C349" s="42">
        <v>3767.8399999999997</v>
      </c>
      <c r="D349" s="44">
        <v>1184.6617751934002</v>
      </c>
      <c r="E349" s="42">
        <v>71.510000000000005</v>
      </c>
      <c r="F349" s="42">
        <v>76.156655472619647</v>
      </c>
      <c r="G349" s="42">
        <v>5100.16843066602</v>
      </c>
    </row>
    <row r="350" spans="1:7" ht="14.25">
      <c r="A350" s="76">
        <v>42440</v>
      </c>
      <c r="B350" s="76">
        <v>42443</v>
      </c>
      <c r="C350" s="42">
        <v>3941.9399999999996</v>
      </c>
      <c r="D350" s="44">
        <v>1184.6617751934002</v>
      </c>
      <c r="E350" s="42">
        <v>71.510000000000005</v>
      </c>
      <c r="F350" s="42">
        <v>76.156655472619647</v>
      </c>
      <c r="G350" s="42">
        <v>5274.2684306660194</v>
      </c>
    </row>
    <row r="351" spans="1:7" ht="14.25">
      <c r="A351" s="76">
        <v>42444</v>
      </c>
      <c r="B351" s="76">
        <v>42446</v>
      </c>
      <c r="C351" s="42">
        <v>3932.69</v>
      </c>
      <c r="D351" s="44">
        <v>1184.6617751934002</v>
      </c>
      <c r="E351" s="42">
        <v>71.510000000000005</v>
      </c>
      <c r="F351" s="42">
        <v>76.156655472619647</v>
      </c>
      <c r="G351" s="42">
        <v>5265.0184306660203</v>
      </c>
    </row>
    <row r="352" spans="1:7" ht="14.25">
      <c r="A352" s="76">
        <v>42447</v>
      </c>
      <c r="B352" s="76">
        <v>42451</v>
      </c>
      <c r="C352" s="42">
        <v>3918.6699999999996</v>
      </c>
      <c r="D352" s="44">
        <v>1184.6617751934002</v>
      </c>
      <c r="E352" s="42">
        <v>71.510000000000005</v>
      </c>
      <c r="F352" s="42">
        <v>76.156655472619647</v>
      </c>
      <c r="G352" s="42">
        <v>5250.9984306660199</v>
      </c>
    </row>
    <row r="353" spans="1:7" ht="14.25">
      <c r="A353" s="76">
        <v>42452</v>
      </c>
      <c r="B353" s="76">
        <v>42457</v>
      </c>
      <c r="C353" s="42">
        <v>3774.1</v>
      </c>
      <c r="D353" s="44">
        <v>1184.6617751934002</v>
      </c>
      <c r="E353" s="42">
        <v>71.510000000000005</v>
      </c>
      <c r="F353" s="42">
        <v>76.156655472619647</v>
      </c>
      <c r="G353" s="42">
        <v>5106.4284306660202</v>
      </c>
    </row>
    <row r="354" spans="1:7" ht="14.25">
      <c r="A354" s="76">
        <v>42458</v>
      </c>
      <c r="B354" s="76">
        <v>42460</v>
      </c>
      <c r="C354" s="42">
        <v>3571.17</v>
      </c>
      <c r="D354" s="44">
        <v>1184.6617751934002</v>
      </c>
      <c r="E354" s="42">
        <v>71.510000000000005</v>
      </c>
      <c r="F354" s="42">
        <v>76.156655472619647</v>
      </c>
      <c r="G354" s="42">
        <v>4903.4984306660199</v>
      </c>
    </row>
    <row r="355" spans="1:7" ht="14.25">
      <c r="A355" s="76">
        <v>42461</v>
      </c>
      <c r="B355" s="76">
        <v>42464</v>
      </c>
      <c r="C355" s="42">
        <v>3523.83</v>
      </c>
      <c r="D355" s="44">
        <v>1184.6617751934002</v>
      </c>
      <c r="E355" s="42">
        <v>71.510000000000005</v>
      </c>
      <c r="F355" s="42">
        <v>76.156655472619647</v>
      </c>
      <c r="G355" s="42">
        <v>4856.1584306660197</v>
      </c>
    </row>
    <row r="356" spans="1:7" ht="14.25">
      <c r="A356" s="76">
        <v>42465</v>
      </c>
      <c r="B356" s="76">
        <v>42467</v>
      </c>
      <c r="C356" s="42">
        <v>3529.11</v>
      </c>
      <c r="D356" s="44">
        <v>1184.6617751934002</v>
      </c>
      <c r="E356" s="42">
        <v>71.510000000000005</v>
      </c>
      <c r="F356" s="42">
        <v>76.156655472619647</v>
      </c>
      <c r="G356" s="42">
        <v>4861.4384306660204</v>
      </c>
    </row>
    <row r="357" spans="1:7" ht="14.25">
      <c r="A357" s="76">
        <v>42468</v>
      </c>
      <c r="B357" s="76">
        <v>42471</v>
      </c>
      <c r="C357" s="42">
        <v>3618.02</v>
      </c>
      <c r="D357" s="44">
        <v>1184.6617751934002</v>
      </c>
      <c r="E357" s="42">
        <v>71.510000000000005</v>
      </c>
      <c r="F357" s="42">
        <v>76.156655472619647</v>
      </c>
      <c r="G357" s="42">
        <v>4950.3484306660202</v>
      </c>
    </row>
    <row r="358" spans="1:7" ht="14.25">
      <c r="A358" s="76">
        <v>42472</v>
      </c>
      <c r="B358" s="76">
        <v>42474</v>
      </c>
      <c r="C358" s="42">
        <v>3871.88</v>
      </c>
      <c r="D358" s="44">
        <v>1184.6617751934002</v>
      </c>
      <c r="E358" s="42">
        <v>71.510000000000005</v>
      </c>
      <c r="F358" s="42">
        <v>76.156655472619647</v>
      </c>
      <c r="G358" s="42">
        <v>5204.2084306660199</v>
      </c>
    </row>
    <row r="359" spans="1:7" ht="14.25">
      <c r="A359" s="76">
        <v>42475</v>
      </c>
      <c r="B359" s="76">
        <v>42478</v>
      </c>
      <c r="C359" s="42">
        <v>4009.66</v>
      </c>
      <c r="D359" s="44">
        <v>1184.6617751934002</v>
      </c>
      <c r="E359" s="42">
        <v>71.510000000000005</v>
      </c>
      <c r="F359" s="42">
        <v>76.156655472619647</v>
      </c>
      <c r="G359" s="42">
        <v>5341.9884306660197</v>
      </c>
    </row>
    <row r="360" spans="1:7" ht="14.25">
      <c r="A360" s="76">
        <v>42479</v>
      </c>
      <c r="B360" s="76">
        <v>42481</v>
      </c>
      <c r="C360" s="42">
        <v>3897.48</v>
      </c>
      <c r="D360" s="44">
        <v>1184.6617751934002</v>
      </c>
      <c r="E360" s="42">
        <v>71.510000000000005</v>
      </c>
      <c r="F360" s="42">
        <v>76.156655472619647</v>
      </c>
      <c r="G360" s="42">
        <v>5229.8084306660203</v>
      </c>
    </row>
    <row r="361" spans="1:7" ht="14.25">
      <c r="A361" s="76">
        <v>42482</v>
      </c>
      <c r="B361" s="76">
        <v>42485</v>
      </c>
      <c r="C361" s="42">
        <v>4065.0299999999997</v>
      </c>
      <c r="D361" s="44">
        <v>1184.6617751934002</v>
      </c>
      <c r="E361" s="42">
        <v>71.510000000000005</v>
      </c>
      <c r="F361" s="42">
        <v>76.156655472619647</v>
      </c>
      <c r="G361" s="42">
        <v>5397.3584306660196</v>
      </c>
    </row>
    <row r="362" spans="1:7" ht="14.25">
      <c r="A362" s="76">
        <v>42486</v>
      </c>
      <c r="B362" s="76">
        <v>42488</v>
      </c>
      <c r="C362" s="42">
        <v>4013.74</v>
      </c>
      <c r="D362" s="44">
        <v>1184.6617751934002</v>
      </c>
      <c r="E362" s="42">
        <v>71.510000000000005</v>
      </c>
      <c r="F362" s="42">
        <v>76.156655472619647</v>
      </c>
      <c r="G362" s="42">
        <v>5346.0684306660196</v>
      </c>
    </row>
    <row r="363" spans="1:7" ht="14.25">
      <c r="A363" s="76">
        <v>42489</v>
      </c>
      <c r="B363" s="76">
        <v>42492</v>
      </c>
      <c r="C363" s="42">
        <v>4231.92</v>
      </c>
      <c r="D363" s="44">
        <v>1184.6617751934002</v>
      </c>
      <c r="E363" s="42">
        <v>71.510000000000005</v>
      </c>
      <c r="F363" s="42">
        <v>76.156655472619647</v>
      </c>
      <c r="G363" s="42">
        <v>5564.2484306660199</v>
      </c>
    </row>
    <row r="364" spans="1:7" ht="14.25">
      <c r="A364" s="76">
        <v>42493</v>
      </c>
      <c r="B364" s="76">
        <v>42495</v>
      </c>
      <c r="C364" s="42">
        <v>4158.7699999999995</v>
      </c>
      <c r="D364" s="44">
        <v>1184.6617751934002</v>
      </c>
      <c r="E364" s="42">
        <v>71.510000000000005</v>
      </c>
      <c r="F364" s="42">
        <v>76.156655472619647</v>
      </c>
      <c r="G364" s="42">
        <v>5491.0984306660193</v>
      </c>
    </row>
    <row r="365" spans="1:7" ht="14.25">
      <c r="A365" s="76">
        <v>42496</v>
      </c>
      <c r="B365" s="76">
        <v>42500</v>
      </c>
      <c r="C365" s="42">
        <v>4018.19</v>
      </c>
      <c r="D365" s="44">
        <v>1184.6617751934002</v>
      </c>
      <c r="E365" s="42">
        <v>71.510000000000005</v>
      </c>
      <c r="F365" s="42">
        <v>76.156655472619647</v>
      </c>
      <c r="G365" s="42">
        <v>5350.5184306660203</v>
      </c>
    </row>
    <row r="366" spans="1:7" ht="14.25">
      <c r="A366" s="76">
        <v>42501</v>
      </c>
      <c r="B366" s="76">
        <v>42502</v>
      </c>
      <c r="C366" s="42">
        <v>3963.05</v>
      </c>
      <c r="D366" s="44">
        <v>1184.6617751934002</v>
      </c>
      <c r="E366" s="42">
        <v>71.510000000000005</v>
      </c>
      <c r="F366" s="42">
        <v>76.156655472619647</v>
      </c>
      <c r="G366" s="42">
        <v>5295.37843066602</v>
      </c>
    </row>
    <row r="367" spans="1:7" ht="14.25">
      <c r="A367" s="76">
        <v>42503</v>
      </c>
      <c r="B367" s="76">
        <v>42506</v>
      </c>
      <c r="C367" s="42">
        <v>4343.3499999999995</v>
      </c>
      <c r="D367" s="44">
        <v>1184.6617751934002</v>
      </c>
      <c r="E367" s="42">
        <v>71.510000000000005</v>
      </c>
      <c r="F367" s="42">
        <v>76.156655472619647</v>
      </c>
      <c r="G367" s="42">
        <v>5675.6784306660193</v>
      </c>
    </row>
    <row r="368" spans="1:7" ht="14.25">
      <c r="A368" s="76">
        <v>42507</v>
      </c>
      <c r="B368" s="76">
        <v>42509</v>
      </c>
      <c r="C368" s="42">
        <v>4291.38</v>
      </c>
      <c r="D368" s="44">
        <v>1184.6617751934002</v>
      </c>
      <c r="E368" s="42">
        <v>71.510000000000005</v>
      </c>
      <c r="F368" s="42">
        <v>76.156655472619647</v>
      </c>
      <c r="G368" s="42">
        <v>5623.7084306660199</v>
      </c>
    </row>
    <row r="369" spans="1:7" ht="14.25">
      <c r="A369" s="76">
        <v>42510</v>
      </c>
      <c r="B369" s="76">
        <v>42513</v>
      </c>
      <c r="C369" s="42">
        <v>4620.45</v>
      </c>
      <c r="D369" s="44">
        <v>1184.6617751934002</v>
      </c>
      <c r="E369" s="42">
        <v>71.510000000000005</v>
      </c>
      <c r="F369" s="42">
        <v>76.156655472619647</v>
      </c>
      <c r="G369" s="42">
        <v>5952.7784306660196</v>
      </c>
    </row>
    <row r="370" spans="1:7" ht="14.25">
      <c r="A370" s="76">
        <v>42514</v>
      </c>
      <c r="B370" s="76">
        <v>42516</v>
      </c>
      <c r="C370" s="42">
        <v>4684.16</v>
      </c>
      <c r="D370" s="44">
        <v>1184.6617751934002</v>
      </c>
      <c r="E370" s="42">
        <v>71.510000000000005</v>
      </c>
      <c r="F370" s="42">
        <v>76.156655472619647</v>
      </c>
      <c r="G370" s="42">
        <v>6016.4884306660197</v>
      </c>
    </row>
    <row r="371" spans="1:7" ht="14.25">
      <c r="A371" s="76">
        <v>42517</v>
      </c>
      <c r="B371" s="76">
        <v>42521</v>
      </c>
      <c r="C371" s="42">
        <v>4772.2700000000004</v>
      </c>
      <c r="D371" s="44">
        <v>1184.6617751934002</v>
      </c>
      <c r="E371" s="42">
        <v>71.510000000000005</v>
      </c>
      <c r="F371" s="42">
        <v>76.156655472619647</v>
      </c>
      <c r="G371" s="42">
        <v>6104.5984306660202</v>
      </c>
    </row>
    <row r="372" spans="1:7" ht="14.25">
      <c r="A372" s="76">
        <v>42522</v>
      </c>
      <c r="B372" s="76">
        <v>42523</v>
      </c>
      <c r="C372" s="42">
        <v>4712.51</v>
      </c>
      <c r="D372" s="44">
        <v>1184.6617751934002</v>
      </c>
      <c r="E372" s="42">
        <v>71.510000000000005</v>
      </c>
      <c r="F372" s="42">
        <v>76.156655472619647</v>
      </c>
      <c r="G372" s="42">
        <v>6044.83843066602</v>
      </c>
    </row>
    <row r="373" spans="1:7" ht="14.25">
      <c r="A373" s="76">
        <v>42524</v>
      </c>
      <c r="B373" s="76">
        <v>42528</v>
      </c>
      <c r="C373" s="42">
        <v>4772.3099999999995</v>
      </c>
      <c r="D373" s="44">
        <v>1184.6617751934002</v>
      </c>
      <c r="E373" s="42">
        <v>71.510000000000005</v>
      </c>
      <c r="F373" s="42">
        <v>76.156655472619647</v>
      </c>
      <c r="G373" s="42">
        <v>6104.6384306660193</v>
      </c>
    </row>
    <row r="374" spans="1:7" ht="14.25">
      <c r="A374" s="76">
        <v>42529</v>
      </c>
      <c r="B374" s="76">
        <v>42530</v>
      </c>
      <c r="C374" s="42">
        <v>4686.29</v>
      </c>
      <c r="D374" s="44">
        <v>1184.6617751934002</v>
      </c>
      <c r="E374" s="42">
        <v>71.510000000000005</v>
      </c>
      <c r="F374" s="42">
        <v>76.156655472619647</v>
      </c>
      <c r="G374" s="42">
        <v>6018.6184306660198</v>
      </c>
    </row>
    <row r="375" spans="1:7" ht="14.25">
      <c r="A375" s="76">
        <v>42531</v>
      </c>
      <c r="B375" s="76">
        <v>42534</v>
      </c>
      <c r="C375" s="42">
        <v>4806.29</v>
      </c>
      <c r="D375" s="44">
        <v>1184.6617751934002</v>
      </c>
      <c r="E375" s="42">
        <v>71.510000000000005</v>
      </c>
      <c r="F375" s="42">
        <v>76.156655472619647</v>
      </c>
      <c r="G375" s="42">
        <v>6138.6184306660198</v>
      </c>
    </row>
    <row r="376" spans="1:7" ht="14.25">
      <c r="A376" s="76">
        <v>42535</v>
      </c>
      <c r="B376" s="76">
        <v>42537</v>
      </c>
      <c r="C376" s="42">
        <v>4625.9799999999996</v>
      </c>
      <c r="D376" s="44">
        <v>1184.6617751934002</v>
      </c>
      <c r="E376" s="42">
        <v>71.510000000000005</v>
      </c>
      <c r="F376" s="42">
        <v>76.156655472619647</v>
      </c>
      <c r="G376" s="42">
        <v>5958.3084306660194</v>
      </c>
    </row>
    <row r="377" spans="1:7" ht="14.25">
      <c r="A377" s="76">
        <v>42538</v>
      </c>
      <c r="B377" s="76">
        <v>42541</v>
      </c>
      <c r="C377" s="42">
        <v>4597.0600000000004</v>
      </c>
      <c r="D377" s="44">
        <v>1184.6617751934002</v>
      </c>
      <c r="E377" s="42">
        <v>71.510000000000005</v>
      </c>
      <c r="F377" s="42">
        <v>76.156655472619647</v>
      </c>
      <c r="G377" s="42">
        <v>5929.3884306660202</v>
      </c>
    </row>
    <row r="378" spans="1:7" ht="14.25">
      <c r="A378" s="76">
        <v>42542</v>
      </c>
      <c r="B378" s="76">
        <v>42544</v>
      </c>
      <c r="C378" s="42">
        <v>4628.0600000000004</v>
      </c>
      <c r="D378" s="44">
        <v>1184.6617751934002</v>
      </c>
      <c r="E378" s="42">
        <v>71.510000000000005</v>
      </c>
      <c r="F378" s="42">
        <v>76.156655472619647</v>
      </c>
      <c r="G378" s="42">
        <v>5960.3884306660202</v>
      </c>
    </row>
    <row r="379" spans="1:7" ht="14.25">
      <c r="A379" s="76">
        <v>42545</v>
      </c>
      <c r="B379" s="76">
        <v>42548</v>
      </c>
      <c r="C379" s="42">
        <v>4595.2699999999995</v>
      </c>
      <c r="D379" s="44">
        <v>1184.6617751934002</v>
      </c>
      <c r="E379" s="42">
        <v>71.510000000000005</v>
      </c>
      <c r="F379" s="42">
        <v>76.156655472619647</v>
      </c>
      <c r="G379" s="42">
        <v>5927.5984306660193</v>
      </c>
    </row>
    <row r="380" spans="1:7" ht="14.25">
      <c r="A380" s="76">
        <v>42549</v>
      </c>
      <c r="B380" s="76">
        <v>42551</v>
      </c>
      <c r="C380" s="42">
        <v>4366.5999999999995</v>
      </c>
      <c r="D380" s="44">
        <v>1184.6617751934002</v>
      </c>
      <c r="E380" s="42">
        <v>71.510000000000005</v>
      </c>
      <c r="F380" s="42">
        <v>76.156655472619647</v>
      </c>
      <c r="G380" s="42">
        <v>5698.9284306660193</v>
      </c>
    </row>
    <row r="381" spans="1:7" ht="14.25">
      <c r="A381" s="76">
        <v>42552</v>
      </c>
      <c r="B381" s="76">
        <v>42556</v>
      </c>
      <c r="C381" s="42">
        <v>4736.9399999999996</v>
      </c>
      <c r="D381" s="44">
        <v>1184.6617751934002</v>
      </c>
      <c r="E381" s="42">
        <v>71.510000000000005</v>
      </c>
      <c r="F381" s="42">
        <v>76.156655472619647</v>
      </c>
      <c r="G381" s="42">
        <v>6069.2684306660194</v>
      </c>
    </row>
    <row r="382" spans="1:7" ht="14.25">
      <c r="A382" s="76">
        <v>42557</v>
      </c>
      <c r="B382" s="76">
        <v>42558</v>
      </c>
      <c r="C382" s="42">
        <v>4543.6499999999996</v>
      </c>
      <c r="D382" s="44">
        <v>1184.6617751934002</v>
      </c>
      <c r="E382" s="42">
        <v>71.510000000000005</v>
      </c>
      <c r="F382" s="42">
        <v>76.156655472619647</v>
      </c>
      <c r="G382" s="42">
        <v>5875.9784306660194</v>
      </c>
    </row>
    <row r="383" spans="1:7" ht="14.25">
      <c r="A383" s="76">
        <v>42559</v>
      </c>
      <c r="B383" s="76">
        <v>42562</v>
      </c>
      <c r="C383" s="42">
        <v>4492.3099999999995</v>
      </c>
      <c r="D383" s="44">
        <v>1184.6617751934002</v>
      </c>
      <c r="E383" s="42">
        <v>71.510000000000005</v>
      </c>
      <c r="F383" s="42">
        <v>76.156655472619647</v>
      </c>
      <c r="G383" s="42">
        <v>5824.6384306660193</v>
      </c>
    </row>
    <row r="384" spans="1:7" ht="14.25">
      <c r="A384" s="76">
        <v>42563</v>
      </c>
      <c r="B384" s="76">
        <v>42565</v>
      </c>
      <c r="C384" s="42">
        <v>4338.33</v>
      </c>
      <c r="D384" s="44">
        <v>1184.6617751934002</v>
      </c>
      <c r="E384" s="42">
        <v>71.510000000000005</v>
      </c>
      <c r="F384" s="42">
        <v>76.156655472619647</v>
      </c>
      <c r="G384" s="42">
        <v>5670.6584306660197</v>
      </c>
    </row>
    <row r="385" spans="1:7" ht="14.25">
      <c r="A385" s="76">
        <v>42566</v>
      </c>
      <c r="B385" s="76">
        <v>42569</v>
      </c>
      <c r="C385" s="42">
        <v>4112.05</v>
      </c>
      <c r="D385" s="44">
        <v>1184.6617751934002</v>
      </c>
      <c r="E385" s="42">
        <v>71.510000000000005</v>
      </c>
      <c r="F385" s="42">
        <v>76.156655472619647</v>
      </c>
      <c r="G385" s="42">
        <v>5444.37843066602</v>
      </c>
    </row>
    <row r="386" spans="1:7" ht="14.25">
      <c r="A386" s="76">
        <v>42570</v>
      </c>
      <c r="B386" s="76">
        <v>42572</v>
      </c>
      <c r="C386" s="42">
        <v>4163.7</v>
      </c>
      <c r="D386" s="44">
        <v>1184.6617751934002</v>
      </c>
      <c r="E386" s="42">
        <v>71.510000000000005</v>
      </c>
      <c r="F386" s="42">
        <v>76.156655472619647</v>
      </c>
      <c r="G386" s="42">
        <v>5496.0284306660196</v>
      </c>
    </row>
    <row r="387" spans="1:7" ht="14.25">
      <c r="A387" s="76">
        <v>42573</v>
      </c>
      <c r="B387" s="76">
        <v>42576</v>
      </c>
      <c r="C387" s="42">
        <v>4195.38</v>
      </c>
      <c r="D387" s="44">
        <v>1184.6617751934002</v>
      </c>
      <c r="E387" s="42">
        <v>71.510000000000005</v>
      </c>
      <c r="F387" s="42">
        <v>76.156655472619647</v>
      </c>
      <c r="G387" s="42">
        <v>5527.7084306660199</v>
      </c>
    </row>
    <row r="388" spans="1:7" ht="14.25">
      <c r="A388" s="76">
        <v>42577</v>
      </c>
      <c r="B388" s="76">
        <v>42579</v>
      </c>
      <c r="C388" s="42">
        <v>4069.29</v>
      </c>
      <c r="D388" s="44">
        <v>1184.6617751934002</v>
      </c>
      <c r="E388" s="42">
        <v>71.510000000000005</v>
      </c>
      <c r="F388" s="42">
        <v>76.156655472619647</v>
      </c>
      <c r="G388" s="42">
        <v>5401.6184306660198</v>
      </c>
    </row>
    <row r="389" spans="1:7" ht="14.25">
      <c r="A389" s="76">
        <v>42580</v>
      </c>
      <c r="B389" s="76">
        <v>42583</v>
      </c>
      <c r="C389" s="42">
        <v>4117.28</v>
      </c>
      <c r="D389" s="44">
        <v>1184.6617751934002</v>
      </c>
      <c r="E389" s="42">
        <v>71.510000000000005</v>
      </c>
      <c r="F389" s="42">
        <v>76.156655472619647</v>
      </c>
      <c r="G389" s="42">
        <v>5449.6084306660196</v>
      </c>
    </row>
    <row r="390" spans="1:7" ht="14.25">
      <c r="A390" s="76">
        <v>42584</v>
      </c>
      <c r="B390" s="76">
        <v>42586</v>
      </c>
      <c r="C390" s="42">
        <v>4151.62</v>
      </c>
      <c r="D390" s="44">
        <v>1184.6617751934002</v>
      </c>
      <c r="E390" s="42">
        <v>71.510000000000005</v>
      </c>
      <c r="F390" s="42">
        <v>76.156655472619647</v>
      </c>
      <c r="G390" s="42">
        <v>5483.9484306660197</v>
      </c>
    </row>
    <row r="391" spans="1:7" ht="14.25">
      <c r="A391" s="76">
        <v>42587</v>
      </c>
      <c r="B391" s="76">
        <v>42590</v>
      </c>
      <c r="C391" s="42">
        <v>3930.81</v>
      </c>
      <c r="D391" s="44">
        <v>1184.6617751934002</v>
      </c>
      <c r="E391" s="42">
        <v>71.510000000000005</v>
      </c>
      <c r="F391" s="42">
        <v>76.156655472619647</v>
      </c>
      <c r="G391" s="42">
        <v>5263.1384306660202</v>
      </c>
    </row>
    <row r="392" spans="1:7" ht="14.25">
      <c r="A392" s="76">
        <v>42591</v>
      </c>
      <c r="B392" s="76">
        <v>42593</v>
      </c>
      <c r="C392" s="42">
        <v>4000.0699999999997</v>
      </c>
      <c r="D392" s="44">
        <v>1184.6617751934002</v>
      </c>
      <c r="E392" s="42">
        <v>71.510000000000005</v>
      </c>
      <c r="F392" s="42">
        <v>76.156655472619647</v>
      </c>
      <c r="G392" s="42">
        <v>5332.3984306660195</v>
      </c>
    </row>
    <row r="393" spans="1:7" ht="14.25">
      <c r="A393" s="76">
        <v>42594</v>
      </c>
      <c r="B393" s="76">
        <v>42598</v>
      </c>
      <c r="C393" s="42">
        <v>3880.7799999999997</v>
      </c>
      <c r="D393" s="44">
        <v>1184.6617751934002</v>
      </c>
      <c r="E393" s="42">
        <v>71.510000000000005</v>
      </c>
      <c r="F393" s="42">
        <v>76.156655472619647</v>
      </c>
      <c r="G393" s="42">
        <v>5213.1084306660196</v>
      </c>
    </row>
    <row r="394" spans="1:7" ht="14.25">
      <c r="A394" s="76">
        <v>42599</v>
      </c>
      <c r="B394" s="76">
        <v>42600</v>
      </c>
      <c r="C394" s="42">
        <v>4188.41</v>
      </c>
      <c r="D394" s="44">
        <v>1184.6617751934002</v>
      </c>
      <c r="E394" s="42">
        <v>71.510000000000005</v>
      </c>
      <c r="F394" s="42">
        <v>76.156655472619647</v>
      </c>
      <c r="G394" s="42">
        <v>5520.7384306660197</v>
      </c>
    </row>
    <row r="395" spans="1:7" ht="14.25">
      <c r="A395" s="76">
        <v>42601</v>
      </c>
      <c r="B395" s="76">
        <v>42604</v>
      </c>
      <c r="C395" s="42">
        <v>4357.3999999999996</v>
      </c>
      <c r="D395" s="44">
        <v>1184.6617751934002</v>
      </c>
      <c r="E395" s="42">
        <v>71.510000000000005</v>
      </c>
      <c r="F395" s="42">
        <v>76.156655472619647</v>
      </c>
      <c r="G395" s="42">
        <v>5689.7284306660194</v>
      </c>
    </row>
    <row r="396" spans="1:7" ht="14.25">
      <c r="A396" s="76">
        <v>42605</v>
      </c>
      <c r="B396" s="76">
        <v>42607</v>
      </c>
      <c r="C396" s="42">
        <v>4419.5999999999995</v>
      </c>
      <c r="D396" s="44">
        <v>1184.6617751934002</v>
      </c>
      <c r="E396" s="42">
        <v>71.510000000000005</v>
      </c>
      <c r="F396" s="42">
        <v>76.156655472619647</v>
      </c>
      <c r="G396" s="42">
        <v>5751.9284306660193</v>
      </c>
    </row>
    <row r="397" spans="1:7" ht="14.25">
      <c r="A397" s="76">
        <v>42608</v>
      </c>
      <c r="B397" s="76">
        <v>42611</v>
      </c>
      <c r="C397" s="42">
        <v>4435.99</v>
      </c>
      <c r="D397" s="44">
        <v>1184.6617751934002</v>
      </c>
      <c r="E397" s="42">
        <v>71.510000000000005</v>
      </c>
      <c r="F397" s="42">
        <v>76.156655472619647</v>
      </c>
      <c r="G397" s="42">
        <v>5768.3184306660196</v>
      </c>
    </row>
    <row r="398" spans="1:7" ht="14.25">
      <c r="A398" s="76">
        <v>42612</v>
      </c>
      <c r="B398" s="76">
        <v>42614</v>
      </c>
      <c r="C398" s="42">
        <v>4420.7299999999996</v>
      </c>
      <c r="D398" s="44">
        <v>1184.6617751934002</v>
      </c>
      <c r="E398" s="42">
        <v>71.510000000000005</v>
      </c>
      <c r="F398" s="42">
        <v>76.156655472619647</v>
      </c>
      <c r="G398" s="42">
        <v>5753.0584306660194</v>
      </c>
    </row>
    <row r="399" spans="1:7" ht="14.25">
      <c r="A399" s="76">
        <v>42615</v>
      </c>
      <c r="B399" s="76">
        <v>42618</v>
      </c>
      <c r="C399" s="42">
        <v>4188.0199999999995</v>
      </c>
      <c r="D399" s="44">
        <v>1184.6617751934002</v>
      </c>
      <c r="E399" s="42">
        <v>71.510000000000005</v>
      </c>
      <c r="F399" s="42">
        <v>76.156655472619647</v>
      </c>
      <c r="G399" s="42">
        <v>5520.3484306660193</v>
      </c>
    </row>
    <row r="400" spans="1:7" ht="14.25">
      <c r="A400" s="76">
        <v>42619</v>
      </c>
      <c r="B400" s="76">
        <v>42621</v>
      </c>
      <c r="C400" s="42">
        <v>4299.58</v>
      </c>
      <c r="D400" s="44">
        <v>1184.6617751934002</v>
      </c>
      <c r="E400" s="42">
        <v>71.510000000000005</v>
      </c>
      <c r="F400" s="42">
        <v>76.156655472619647</v>
      </c>
      <c r="G400" s="42">
        <v>5631.9084306660197</v>
      </c>
    </row>
    <row r="401" spans="1:7" ht="14.25">
      <c r="A401" s="76">
        <v>42622</v>
      </c>
      <c r="B401" s="76">
        <v>42625</v>
      </c>
      <c r="C401" s="42">
        <v>4186.2199999999993</v>
      </c>
      <c r="D401" s="44">
        <v>1184.6617751934002</v>
      </c>
      <c r="E401" s="42">
        <v>71.510000000000005</v>
      </c>
      <c r="F401" s="42">
        <v>76.156655472619647</v>
      </c>
      <c r="G401" s="42">
        <v>5518.5484306660192</v>
      </c>
    </row>
    <row r="402" spans="1:7" ht="14.25">
      <c r="A402" s="76">
        <v>42626</v>
      </c>
      <c r="B402" s="76">
        <v>42628</v>
      </c>
      <c r="C402" s="42">
        <v>4132.79</v>
      </c>
      <c r="D402" s="44">
        <v>1184.6617751934002</v>
      </c>
      <c r="E402" s="42">
        <v>71.510000000000005</v>
      </c>
      <c r="F402" s="42">
        <v>76.156655472619647</v>
      </c>
      <c r="G402" s="42">
        <v>5465.1184306660198</v>
      </c>
    </row>
    <row r="403" spans="1:7" ht="14.25">
      <c r="A403" s="76">
        <v>42629</v>
      </c>
      <c r="B403" s="76">
        <v>42632</v>
      </c>
      <c r="C403" s="42">
        <v>4175.4299999999994</v>
      </c>
      <c r="D403" s="44">
        <v>1184.6617751934002</v>
      </c>
      <c r="E403" s="42">
        <v>71.510000000000005</v>
      </c>
      <c r="F403" s="42">
        <v>76.156655472619647</v>
      </c>
      <c r="G403" s="42">
        <v>5507.7584306660192</v>
      </c>
    </row>
    <row r="404" spans="1:7" ht="14.25">
      <c r="A404" s="76">
        <v>42633</v>
      </c>
      <c r="B404" s="76">
        <v>42635</v>
      </c>
      <c r="C404" s="42">
        <v>4141.07</v>
      </c>
      <c r="D404" s="44">
        <v>1184.6617751934002</v>
      </c>
      <c r="E404" s="42">
        <v>71.510000000000005</v>
      </c>
      <c r="F404" s="42">
        <v>76.156655472619647</v>
      </c>
      <c r="G404" s="42">
        <v>5473.3984306660195</v>
      </c>
    </row>
    <row r="405" spans="1:7" ht="14.25">
      <c r="A405" s="76">
        <v>42636</v>
      </c>
      <c r="B405" s="76">
        <v>42639</v>
      </c>
      <c r="C405" s="42">
        <v>4212.22</v>
      </c>
      <c r="D405" s="44">
        <v>1184.6617751934002</v>
      </c>
      <c r="E405" s="42">
        <v>71.510000000000005</v>
      </c>
      <c r="F405" s="42">
        <v>76.156655472619647</v>
      </c>
      <c r="G405" s="42">
        <v>5544.5484306660201</v>
      </c>
    </row>
    <row r="406" spans="1:7" ht="14.25">
      <c r="A406" s="76">
        <v>42640</v>
      </c>
      <c r="B406" s="76">
        <v>42642</v>
      </c>
      <c r="C406" s="42">
        <v>4121.42</v>
      </c>
      <c r="D406" s="44">
        <v>1184.6617751934002</v>
      </c>
      <c r="E406" s="42">
        <v>71.510000000000005</v>
      </c>
      <c r="F406" s="42">
        <v>76.156655472619647</v>
      </c>
      <c r="G406" s="42">
        <v>5453.7484306660199</v>
      </c>
    </row>
    <row r="407" spans="1:7" ht="14.25">
      <c r="A407" s="76">
        <v>42643</v>
      </c>
      <c r="B407" s="76">
        <v>42646</v>
      </c>
      <c r="C407" s="42">
        <v>4522.7299999999996</v>
      </c>
      <c r="D407" s="44">
        <v>1184.6617751934002</v>
      </c>
      <c r="E407" s="42">
        <v>71.510000000000005</v>
      </c>
      <c r="F407" s="42">
        <v>76.156655472619647</v>
      </c>
      <c r="G407" s="42">
        <v>5855.0584306660194</v>
      </c>
    </row>
    <row r="408" spans="1:7" ht="14.25">
      <c r="A408" s="76">
        <v>42647</v>
      </c>
      <c r="B408" s="76">
        <v>42649</v>
      </c>
      <c r="C408" s="42">
        <v>4530.42</v>
      </c>
      <c r="D408" s="44">
        <v>1184.6617751934002</v>
      </c>
      <c r="E408" s="42">
        <v>71.510000000000005</v>
      </c>
      <c r="F408" s="42">
        <v>76.156655472619647</v>
      </c>
      <c r="G408" s="42">
        <v>5862.7484306660199</v>
      </c>
    </row>
    <row r="409" spans="1:7" ht="14.25">
      <c r="A409" s="76">
        <v>42650</v>
      </c>
      <c r="B409" s="76">
        <v>42653</v>
      </c>
      <c r="C409" s="42">
        <v>4774.04</v>
      </c>
      <c r="D409" s="44">
        <v>1184.6617751934002</v>
      </c>
      <c r="E409" s="42">
        <v>71.510000000000005</v>
      </c>
      <c r="F409" s="42">
        <v>76.156655472619647</v>
      </c>
      <c r="G409" s="42">
        <v>6106.3684306660198</v>
      </c>
    </row>
    <row r="410" spans="1:7" ht="14.25">
      <c r="A410" s="76">
        <v>42654</v>
      </c>
      <c r="B410" s="76">
        <v>42656</v>
      </c>
      <c r="C410" s="42">
        <v>4719.4399999999996</v>
      </c>
      <c r="D410" s="44">
        <v>1184.6617751934002</v>
      </c>
      <c r="E410" s="42">
        <v>71.510000000000005</v>
      </c>
      <c r="F410" s="42">
        <v>76.156655472619647</v>
      </c>
      <c r="G410" s="42">
        <v>6051.7684306660194</v>
      </c>
    </row>
    <row r="411" spans="1:7" ht="14.25">
      <c r="A411" s="76">
        <v>42657</v>
      </c>
      <c r="B411" s="76">
        <v>42661</v>
      </c>
      <c r="C411" s="42">
        <v>4662.8999999999996</v>
      </c>
      <c r="D411" s="44">
        <v>1184.6617751934002</v>
      </c>
      <c r="E411" s="42">
        <v>71.510000000000005</v>
      </c>
      <c r="F411" s="42">
        <v>76.156655472619647</v>
      </c>
      <c r="G411" s="42">
        <v>5995.2284306660194</v>
      </c>
    </row>
    <row r="412" spans="1:7" ht="14.25">
      <c r="A412" s="76">
        <v>42662</v>
      </c>
      <c r="B412" s="76">
        <v>42663</v>
      </c>
      <c r="C412" s="42">
        <v>4635.8999999999996</v>
      </c>
      <c r="D412" s="44">
        <v>1184.6617751934002</v>
      </c>
      <c r="E412" s="42">
        <v>71.510000000000005</v>
      </c>
      <c r="F412" s="42">
        <v>76.156655472619647</v>
      </c>
      <c r="G412" s="42">
        <v>5968.2284306660194</v>
      </c>
    </row>
    <row r="413" spans="1:7" ht="14.25">
      <c r="A413" s="76">
        <v>42664</v>
      </c>
      <c r="B413" s="76">
        <v>42667</v>
      </c>
      <c r="C413" s="42">
        <v>4685.53</v>
      </c>
      <c r="D413" s="44">
        <v>1184.6617751934002</v>
      </c>
      <c r="E413" s="42">
        <v>71.510000000000005</v>
      </c>
      <c r="F413" s="42">
        <v>76.156655472619647</v>
      </c>
      <c r="G413" s="42">
        <v>6017.8584306660196</v>
      </c>
    </row>
    <row r="414" spans="1:7" ht="14.25">
      <c r="A414" s="76">
        <v>42668</v>
      </c>
      <c r="B414" s="76">
        <v>42670</v>
      </c>
      <c r="C414" s="42">
        <v>4697.96</v>
      </c>
      <c r="D414" s="44">
        <v>1184.6617751934002</v>
      </c>
      <c r="E414" s="42">
        <v>71.510000000000005</v>
      </c>
      <c r="F414" s="42">
        <v>76.156655472619647</v>
      </c>
      <c r="G414" s="42">
        <v>6030.2884306660198</v>
      </c>
    </row>
    <row r="415" spans="1:7" ht="14.25">
      <c r="A415" s="76">
        <v>42671</v>
      </c>
      <c r="B415" s="76">
        <v>42674</v>
      </c>
      <c r="C415" s="42">
        <v>4659.72</v>
      </c>
      <c r="D415" s="44">
        <v>1184.6617751934002</v>
      </c>
      <c r="E415" s="42">
        <v>71.510000000000005</v>
      </c>
      <c r="F415" s="42">
        <v>76.156655472619647</v>
      </c>
      <c r="G415" s="42">
        <v>5992.0484306660201</v>
      </c>
    </row>
    <row r="416" spans="1:7" ht="14.25">
      <c r="A416" s="76">
        <v>42675</v>
      </c>
      <c r="B416" s="76">
        <v>42677</v>
      </c>
      <c r="C416" s="42">
        <v>4667.8</v>
      </c>
      <c r="D416" s="44">
        <v>1184.6617751934002</v>
      </c>
      <c r="E416" s="42">
        <v>71.510000000000005</v>
      </c>
      <c r="F416" s="42">
        <v>76.156655472619647</v>
      </c>
      <c r="G416" s="42">
        <v>6000.12843066602</v>
      </c>
    </row>
    <row r="417" spans="1:7" ht="14.25">
      <c r="A417" s="76">
        <v>42678</v>
      </c>
      <c r="B417" s="76">
        <v>42682</v>
      </c>
      <c r="C417" s="42">
        <v>4478.6499999999996</v>
      </c>
      <c r="D417" s="44">
        <v>1184.6617751934002</v>
      </c>
      <c r="E417" s="42">
        <v>71.510000000000005</v>
      </c>
      <c r="F417" s="42">
        <v>76.156655472619647</v>
      </c>
      <c r="G417" s="42">
        <v>5810.9784306660194</v>
      </c>
    </row>
    <row r="418" spans="1:7" ht="14.25">
      <c r="A418" s="76">
        <v>42683</v>
      </c>
      <c r="B418" s="76">
        <v>42684</v>
      </c>
      <c r="C418" s="42">
        <v>4417.96</v>
      </c>
      <c r="D418" s="44">
        <v>1184.6617751934002</v>
      </c>
      <c r="E418" s="42">
        <v>71.510000000000005</v>
      </c>
      <c r="F418" s="42">
        <v>76.156655472619647</v>
      </c>
      <c r="G418" s="42">
        <v>5750.2884306660198</v>
      </c>
    </row>
    <row r="419" spans="1:7" ht="14.25">
      <c r="A419" s="76">
        <v>42685</v>
      </c>
      <c r="B419" s="76">
        <v>42689</v>
      </c>
      <c r="C419" s="42">
        <v>4310.79</v>
      </c>
      <c r="D419" s="44">
        <v>1184.6617751934002</v>
      </c>
      <c r="E419" s="42">
        <v>71.510000000000005</v>
      </c>
      <c r="F419" s="42">
        <v>76.156655472619647</v>
      </c>
      <c r="G419" s="42">
        <v>5643.1184306660198</v>
      </c>
    </row>
    <row r="420" spans="1:7" ht="14.25">
      <c r="A420" s="76">
        <v>42690</v>
      </c>
      <c r="B420" s="76">
        <v>42691</v>
      </c>
      <c r="C420" s="42">
        <v>4372.71</v>
      </c>
      <c r="D420" s="44">
        <v>1184.6617751934002</v>
      </c>
      <c r="E420" s="42">
        <v>71.510000000000005</v>
      </c>
      <c r="F420" s="42">
        <v>76.156655472619647</v>
      </c>
      <c r="G420" s="42">
        <v>5705.0384306660198</v>
      </c>
    </row>
    <row r="421" spans="1:7" ht="14.25">
      <c r="A421" s="76">
        <v>42692</v>
      </c>
      <c r="B421" s="76">
        <v>42695</v>
      </c>
      <c r="C421" s="42">
        <v>4547.55</v>
      </c>
      <c r="D421" s="44">
        <v>1184.6617751934002</v>
      </c>
      <c r="E421" s="42">
        <v>71.510000000000005</v>
      </c>
      <c r="F421" s="42">
        <v>76.156655472619647</v>
      </c>
      <c r="G421" s="42">
        <v>5879.87843066602</v>
      </c>
    </row>
    <row r="422" spans="1:7" ht="14.25">
      <c r="A422" s="76">
        <v>42696</v>
      </c>
      <c r="B422" s="76">
        <v>42698</v>
      </c>
      <c r="C422" s="42">
        <v>4569.76</v>
      </c>
      <c r="D422" s="44">
        <v>1184.6617751934002</v>
      </c>
      <c r="E422" s="42">
        <v>71.510000000000005</v>
      </c>
      <c r="F422" s="42">
        <v>76.156655472619647</v>
      </c>
      <c r="G422" s="42">
        <v>5902.08843066602</v>
      </c>
    </row>
    <row r="423" spans="1:7" ht="14.25">
      <c r="A423" s="76">
        <v>42699</v>
      </c>
      <c r="B423" s="76">
        <v>42702</v>
      </c>
      <c r="C423" s="42">
        <v>4807.03</v>
      </c>
      <c r="D423" s="44">
        <v>1184.6617751934002</v>
      </c>
      <c r="E423" s="42">
        <v>71.510000000000005</v>
      </c>
      <c r="F423" s="42">
        <v>76.156655472619647</v>
      </c>
      <c r="G423" s="42">
        <v>6139.3584306660196</v>
      </c>
    </row>
    <row r="424" spans="1:7" ht="14.25">
      <c r="A424" s="76">
        <v>42703</v>
      </c>
      <c r="B424" s="76">
        <v>42705</v>
      </c>
      <c r="C424" s="42">
        <v>4807.03</v>
      </c>
      <c r="D424" s="44">
        <v>1184.6617751934002</v>
      </c>
      <c r="E424" s="42">
        <v>71.510000000000005</v>
      </c>
      <c r="F424" s="42">
        <v>76.156655472619647</v>
      </c>
      <c r="G424" s="42">
        <v>6139.3584306660196</v>
      </c>
    </row>
    <row r="425" spans="1:7" ht="14.25">
      <c r="A425" s="76">
        <v>42706</v>
      </c>
      <c r="B425" s="76">
        <v>42709</v>
      </c>
      <c r="C425" s="42">
        <v>4952.3599999999997</v>
      </c>
      <c r="D425" s="44">
        <v>1184.6617751934002</v>
      </c>
      <c r="E425" s="42">
        <v>71.510000000000005</v>
      </c>
      <c r="F425" s="42">
        <v>76.156655472619647</v>
      </c>
      <c r="G425" s="42">
        <v>6284.6884306660195</v>
      </c>
    </row>
    <row r="426" spans="1:7" ht="14.25">
      <c r="A426" s="76">
        <v>42710</v>
      </c>
      <c r="B426" s="76">
        <v>42713</v>
      </c>
      <c r="C426" s="42">
        <v>4994.97</v>
      </c>
      <c r="D426" s="44">
        <v>1184.6617751934002</v>
      </c>
      <c r="E426" s="42">
        <v>71.510000000000005</v>
      </c>
      <c r="F426" s="42">
        <v>76.156655472619647</v>
      </c>
      <c r="G426" s="42">
        <v>6327.2984306660201</v>
      </c>
    </row>
    <row r="427" spans="1:7" ht="14.25">
      <c r="A427" s="76">
        <v>42714</v>
      </c>
      <c r="B427" s="76">
        <v>42716</v>
      </c>
      <c r="C427" s="42">
        <v>4876.2299999999996</v>
      </c>
      <c r="D427" s="44">
        <v>1184.6617751934002</v>
      </c>
      <c r="E427" s="42">
        <v>71.510000000000005</v>
      </c>
      <c r="F427" s="42">
        <v>76.156655472619647</v>
      </c>
      <c r="G427" s="42">
        <v>6208.5584306660194</v>
      </c>
    </row>
    <row r="428" spans="1:7" ht="14.25">
      <c r="A428" s="76">
        <v>42717</v>
      </c>
      <c r="B428" s="76">
        <v>42719</v>
      </c>
      <c r="C428" s="42">
        <v>4947.99</v>
      </c>
      <c r="D428" s="44">
        <v>1184.6617751934002</v>
      </c>
      <c r="E428" s="42">
        <v>71.510000000000005</v>
      </c>
      <c r="F428" s="42">
        <v>76.156655472619647</v>
      </c>
      <c r="G428" s="42">
        <v>6280.3184306660196</v>
      </c>
    </row>
    <row r="429" spans="1:7" ht="14.25">
      <c r="A429" s="76">
        <v>42720</v>
      </c>
      <c r="B429" s="76">
        <v>42723</v>
      </c>
      <c r="C429" s="42">
        <v>4927.29</v>
      </c>
      <c r="D429" s="44">
        <v>1184.6617751934002</v>
      </c>
      <c r="E429" s="42">
        <v>71.510000000000005</v>
      </c>
      <c r="F429" s="42">
        <v>76.156655472619647</v>
      </c>
      <c r="G429" s="42">
        <v>6259.6184306660198</v>
      </c>
    </row>
    <row r="430" spans="1:7" ht="14.25">
      <c r="A430" s="76">
        <v>42724</v>
      </c>
      <c r="B430" s="76">
        <v>42726</v>
      </c>
      <c r="C430" s="42">
        <v>5026.67</v>
      </c>
      <c r="D430" s="44">
        <v>1184.6617751934002</v>
      </c>
      <c r="E430" s="42">
        <v>71.510000000000005</v>
      </c>
      <c r="F430" s="42">
        <v>76.156655472619647</v>
      </c>
      <c r="G430" s="42">
        <v>6358.9984306660199</v>
      </c>
    </row>
    <row r="431" spans="1:7" ht="14.25">
      <c r="A431" s="76">
        <v>42727</v>
      </c>
      <c r="B431" s="76">
        <v>42730</v>
      </c>
      <c r="C431" s="42">
        <v>4896.6000000000004</v>
      </c>
      <c r="D431" s="44">
        <v>1184.6617751934002</v>
      </c>
      <c r="E431" s="42">
        <v>71.510000000000005</v>
      </c>
      <c r="F431" s="42">
        <v>76.156655472619647</v>
      </c>
      <c r="G431" s="42">
        <v>6228.9284306660202</v>
      </c>
    </row>
    <row r="432" spans="1:7" ht="14.25">
      <c r="A432" s="76">
        <v>42731</v>
      </c>
      <c r="B432" s="76">
        <v>42733</v>
      </c>
      <c r="C432" s="42">
        <v>5034.6499999999996</v>
      </c>
      <c r="D432" s="44">
        <v>1184.6617751934002</v>
      </c>
      <c r="E432" s="42">
        <v>71.510000000000005</v>
      </c>
      <c r="F432" s="42">
        <v>76.156655472619647</v>
      </c>
      <c r="G432" s="42">
        <v>6366.9784306660194</v>
      </c>
    </row>
    <row r="433" spans="1:7" ht="14.25">
      <c r="A433" s="76">
        <v>42734</v>
      </c>
      <c r="B433" s="76">
        <v>42735</v>
      </c>
      <c r="C433" s="42">
        <v>5139.17</v>
      </c>
      <c r="D433" s="44">
        <v>1184.6617751934002</v>
      </c>
      <c r="E433" s="42">
        <v>71.510000000000005</v>
      </c>
      <c r="F433" s="42">
        <v>76.156655472619647</v>
      </c>
      <c r="G433" s="42">
        <v>6471.4984306660199</v>
      </c>
    </row>
    <row r="434" spans="1:7" ht="14.25">
      <c r="A434" s="76">
        <v>42736</v>
      </c>
      <c r="B434" s="76">
        <v>42737</v>
      </c>
      <c r="C434" s="42">
        <v>5139.17</v>
      </c>
      <c r="D434" s="32"/>
      <c r="E434" s="42">
        <v>71.510000000000005</v>
      </c>
      <c r="F434" s="42">
        <v>78.441355136798236</v>
      </c>
      <c r="G434" s="42">
        <v>5289.1213551367982</v>
      </c>
    </row>
    <row r="435" spans="1:7" ht="14.25">
      <c r="A435" s="76">
        <v>42738</v>
      </c>
      <c r="B435" s="76">
        <v>42740</v>
      </c>
      <c r="C435" s="42">
        <v>5163.29</v>
      </c>
      <c r="D435" s="32"/>
      <c r="E435" s="42">
        <v>71.510000000000005</v>
      </c>
      <c r="F435" s="42">
        <v>78.441355136798236</v>
      </c>
      <c r="G435" s="42">
        <v>5313.2413551367981</v>
      </c>
    </row>
    <row r="436" spans="1:7" ht="14.25">
      <c r="A436" s="76">
        <v>42741</v>
      </c>
      <c r="B436" s="76">
        <v>42745</v>
      </c>
      <c r="C436" s="42">
        <v>4986.3999999999996</v>
      </c>
      <c r="D436" s="32"/>
      <c r="E436" s="42">
        <v>71.510000000000005</v>
      </c>
      <c r="F436" s="42">
        <v>78.441355136798236</v>
      </c>
      <c r="G436" s="42">
        <v>5136.3513551367978</v>
      </c>
    </row>
    <row r="437" spans="1:7" ht="14.25">
      <c r="A437" s="76">
        <v>42746</v>
      </c>
      <c r="B437" s="76">
        <v>42747</v>
      </c>
      <c r="C437" s="42">
        <v>4746.1899999999996</v>
      </c>
      <c r="D437" s="32"/>
      <c r="E437" s="42">
        <v>71.510000000000005</v>
      </c>
      <c r="F437" s="42">
        <v>78.441355136798236</v>
      </c>
      <c r="G437" s="42">
        <v>4896.1413551367978</v>
      </c>
    </row>
    <row r="438" spans="1:7" ht="14.25">
      <c r="A438" s="76">
        <v>42748</v>
      </c>
      <c r="B438" s="76">
        <v>42751</v>
      </c>
      <c r="C438" s="42">
        <v>4854.83</v>
      </c>
      <c r="D438" s="32"/>
      <c r="E438" s="42">
        <v>71.510000000000005</v>
      </c>
      <c r="F438" s="42">
        <v>78.441355136798236</v>
      </c>
      <c r="G438" s="42">
        <v>5004.7813551367981</v>
      </c>
    </row>
    <row r="439" spans="1:7" ht="14.25">
      <c r="A439" s="76">
        <v>42752</v>
      </c>
      <c r="B439" s="76">
        <v>42754</v>
      </c>
      <c r="C439" s="42">
        <v>4742.33</v>
      </c>
      <c r="D439" s="32"/>
      <c r="E439" s="42">
        <v>71.510000000000005</v>
      </c>
      <c r="F439" s="42">
        <v>78.441355136798236</v>
      </c>
      <c r="G439" s="42">
        <v>4892.2813551367981</v>
      </c>
    </row>
    <row r="440" spans="1:7" ht="14.25">
      <c r="A440" s="76">
        <v>42755</v>
      </c>
      <c r="B440" s="76">
        <v>42758</v>
      </c>
      <c r="C440" s="42">
        <v>4597.7299999999996</v>
      </c>
      <c r="D440" s="32"/>
      <c r="E440" s="42">
        <v>71.510000000000005</v>
      </c>
      <c r="F440" s="42">
        <v>78.441355136798236</v>
      </c>
      <c r="G440" s="42">
        <v>4747.6813551367977</v>
      </c>
    </row>
    <row r="441" spans="1:7" ht="14.25">
      <c r="A441" s="76">
        <v>42759</v>
      </c>
      <c r="B441" s="76">
        <v>42761</v>
      </c>
      <c r="C441" s="42">
        <v>4796.53</v>
      </c>
      <c r="D441" s="32"/>
      <c r="E441" s="42">
        <v>71.510000000000005</v>
      </c>
      <c r="F441" s="42">
        <v>78.441355136798236</v>
      </c>
      <c r="G441" s="42">
        <v>4946.4813551367979</v>
      </c>
    </row>
    <row r="442" spans="1:7" ht="14.25">
      <c r="A442" s="76">
        <v>42762</v>
      </c>
      <c r="B442" s="76">
        <v>42765</v>
      </c>
      <c r="C442" s="42">
        <v>4743.75</v>
      </c>
      <c r="D442" s="32"/>
      <c r="E442" s="42">
        <v>71.510000000000005</v>
      </c>
      <c r="F442" s="42">
        <v>78.441355136798236</v>
      </c>
      <c r="G442" s="42">
        <v>4893.7013551367982</v>
      </c>
    </row>
    <row r="443" spans="1:7" ht="14.25">
      <c r="A443" s="76">
        <v>42766</v>
      </c>
      <c r="B443" s="76">
        <v>42768</v>
      </c>
      <c r="C443" s="42">
        <v>4811.72</v>
      </c>
      <c r="D443" s="32"/>
      <c r="E443" s="42">
        <v>71.510000000000005</v>
      </c>
      <c r="F443" s="42">
        <v>78.441355136798236</v>
      </c>
      <c r="G443" s="42">
        <v>4961.6713551367984</v>
      </c>
    </row>
    <row r="444" spans="1:7" ht="14.25">
      <c r="A444" s="76">
        <v>42769</v>
      </c>
      <c r="B444" s="76">
        <v>42772</v>
      </c>
      <c r="C444" s="42">
        <v>4930.2089999999998</v>
      </c>
      <c r="D444" s="32"/>
      <c r="E444" s="42">
        <v>71.510000000000005</v>
      </c>
      <c r="F444" s="42">
        <v>78.441355136798236</v>
      </c>
      <c r="G444" s="42">
        <v>5080.160355136798</v>
      </c>
    </row>
    <row r="445" spans="1:7" ht="14.25">
      <c r="A445" s="76">
        <v>42773</v>
      </c>
      <c r="B445" s="76">
        <v>42775</v>
      </c>
      <c r="C445" s="42">
        <v>4831.62</v>
      </c>
      <c r="D445" s="32"/>
      <c r="E445" s="42">
        <v>71.510000000000005</v>
      </c>
      <c r="F445" s="42">
        <v>78.441355136798236</v>
      </c>
      <c r="G445" s="42">
        <v>4981.571355136798</v>
      </c>
    </row>
    <row r="446" spans="1:7" ht="14.25">
      <c r="A446" s="76">
        <v>42776</v>
      </c>
      <c r="B446" s="76">
        <v>42779</v>
      </c>
      <c r="C446" s="42">
        <v>4751.67</v>
      </c>
      <c r="D446" s="32"/>
      <c r="E446" s="42">
        <v>71.510000000000005</v>
      </c>
      <c r="F446" s="42">
        <v>78.441355136798236</v>
      </c>
      <c r="G446" s="42">
        <v>4901.6213551367982</v>
      </c>
    </row>
    <row r="447" spans="1:7" ht="14.25">
      <c r="A447" s="76">
        <v>42780</v>
      </c>
      <c r="B447" s="76">
        <v>42782</v>
      </c>
      <c r="C447" s="42">
        <v>4820.34</v>
      </c>
      <c r="D447" s="32"/>
      <c r="E447" s="42">
        <v>71.510000000000005</v>
      </c>
      <c r="F447" s="42">
        <v>78.441355136798236</v>
      </c>
      <c r="G447" s="42">
        <v>4970.2913551367983</v>
      </c>
    </row>
    <row r="448" spans="1:7" ht="14.25">
      <c r="A448" s="76">
        <v>42783</v>
      </c>
      <c r="B448" s="76">
        <v>42786</v>
      </c>
      <c r="C448" s="42">
        <v>4727.0999999999995</v>
      </c>
      <c r="D448" s="32"/>
      <c r="E448" s="42">
        <v>71.510000000000005</v>
      </c>
      <c r="F448" s="42">
        <v>78.441355136798236</v>
      </c>
      <c r="G448" s="42">
        <v>4877.0513551367976</v>
      </c>
    </row>
    <row r="449" spans="1:7" ht="14.25">
      <c r="A449" s="76">
        <v>42787</v>
      </c>
      <c r="B449" s="76">
        <v>42789</v>
      </c>
      <c r="C449" s="42">
        <v>4784.38</v>
      </c>
      <c r="D449" s="32"/>
      <c r="E449" s="42">
        <v>71.510000000000005</v>
      </c>
      <c r="F449" s="42">
        <v>78.441355136798236</v>
      </c>
      <c r="G449" s="42">
        <v>4934.3313551367983</v>
      </c>
    </row>
    <row r="450" spans="1:7" ht="14.25">
      <c r="A450" s="76">
        <v>42790</v>
      </c>
      <c r="B450" s="76">
        <v>42793</v>
      </c>
      <c r="C450" s="42">
        <v>4804.33</v>
      </c>
      <c r="D450" s="32"/>
      <c r="E450" s="42">
        <v>71.510000000000005</v>
      </c>
      <c r="F450" s="42">
        <v>78.441355136798236</v>
      </c>
      <c r="G450" s="42">
        <v>4954.2813551367981</v>
      </c>
    </row>
    <row r="451" spans="1:7" ht="14.25">
      <c r="A451" s="76">
        <v>42794</v>
      </c>
      <c r="B451" s="76">
        <v>42796</v>
      </c>
      <c r="C451" s="42">
        <v>4790.1899999999996</v>
      </c>
      <c r="D451" s="32"/>
      <c r="E451" s="42">
        <v>71.510000000000005</v>
      </c>
      <c r="F451" s="42">
        <v>78.441355136798236</v>
      </c>
      <c r="G451" s="42">
        <v>4940.1413551367978</v>
      </c>
    </row>
    <row r="452" spans="1:7" ht="14.25">
      <c r="A452" s="76">
        <v>42797</v>
      </c>
      <c r="B452" s="76">
        <v>42800</v>
      </c>
      <c r="C452" s="42">
        <v>4836.9399999999996</v>
      </c>
      <c r="D452" s="32"/>
      <c r="E452" s="42">
        <v>71.510000000000005</v>
      </c>
      <c r="F452" s="42">
        <v>78.441355136798236</v>
      </c>
      <c r="G452" s="42">
        <v>4986.8913551367978</v>
      </c>
    </row>
    <row r="453" spans="1:7" ht="14.25">
      <c r="A453" s="76">
        <v>42801</v>
      </c>
      <c r="B453" s="76">
        <v>42803</v>
      </c>
      <c r="C453" s="42">
        <v>4778.9399999999996</v>
      </c>
      <c r="D453" s="32"/>
      <c r="E453" s="42">
        <v>71.510000000000005</v>
      </c>
      <c r="F453" s="42">
        <v>78.441355136798236</v>
      </c>
      <c r="G453" s="42">
        <v>4928.8913551367978</v>
      </c>
    </row>
    <row r="454" spans="1:7" ht="14.25">
      <c r="A454" s="76">
        <v>42804</v>
      </c>
      <c r="B454" s="76">
        <v>42807</v>
      </c>
      <c r="C454" s="42">
        <v>4690.47</v>
      </c>
      <c r="D454" s="32"/>
      <c r="E454" s="42">
        <v>71.510000000000005</v>
      </c>
      <c r="F454" s="42">
        <v>78.441355136798236</v>
      </c>
      <c r="G454" s="42">
        <v>4840.4213551367984</v>
      </c>
    </row>
    <row r="455" spans="1:7" ht="14.25">
      <c r="A455" s="76">
        <v>42808</v>
      </c>
      <c r="B455" s="76">
        <v>42810</v>
      </c>
      <c r="C455" s="42">
        <v>4554.87</v>
      </c>
      <c r="D455" s="32"/>
      <c r="E455" s="42">
        <v>71.510000000000005</v>
      </c>
      <c r="F455" s="42">
        <v>78.441355136798236</v>
      </c>
      <c r="G455" s="42">
        <v>4704.821355136798</v>
      </c>
    </row>
    <row r="456" spans="1:7" ht="14.25">
      <c r="A456" s="76">
        <v>42811</v>
      </c>
      <c r="B456" s="76">
        <v>42815</v>
      </c>
      <c r="C456" s="42">
        <v>4641.75</v>
      </c>
      <c r="D456" s="32"/>
      <c r="E456" s="42">
        <v>71.510000000000005</v>
      </c>
      <c r="F456" s="42">
        <v>78.441355136798236</v>
      </c>
      <c r="G456" s="42">
        <v>4791.7013551367982</v>
      </c>
    </row>
    <row r="457" spans="1:7" ht="14.25">
      <c r="A457" s="76">
        <v>42816</v>
      </c>
      <c r="B457" s="76">
        <v>42817</v>
      </c>
      <c r="C457" s="42">
        <v>4492.66</v>
      </c>
      <c r="D457" s="32"/>
      <c r="E457" s="42">
        <v>71.510000000000005</v>
      </c>
      <c r="F457" s="42">
        <v>78.441355136798236</v>
      </c>
      <c r="G457" s="42">
        <v>4642.611355136798</v>
      </c>
    </row>
    <row r="458" spans="1:7" ht="14.25">
      <c r="A458" s="76">
        <v>42818</v>
      </c>
      <c r="B458" s="76">
        <v>42821</v>
      </c>
      <c r="C458" s="42">
        <v>4404.6899999999996</v>
      </c>
      <c r="D458" s="32"/>
      <c r="E458" s="42">
        <v>71.510000000000005</v>
      </c>
      <c r="F458" s="42">
        <v>78.441355136798236</v>
      </c>
      <c r="G458" s="42">
        <v>4554.6413551367978</v>
      </c>
    </row>
    <row r="459" spans="1:7" ht="14.25">
      <c r="A459" s="76">
        <v>42822</v>
      </c>
      <c r="B459" s="76">
        <v>42824</v>
      </c>
      <c r="C459" s="42">
        <v>4434.26</v>
      </c>
      <c r="D459" s="32"/>
      <c r="E459" s="42">
        <v>71.510000000000005</v>
      </c>
      <c r="F459" s="42">
        <v>78.441355136798236</v>
      </c>
      <c r="G459" s="42">
        <v>4584.2113551367984</v>
      </c>
    </row>
    <row r="460" spans="1:7" ht="14.25">
      <c r="A460" s="76">
        <v>42825</v>
      </c>
      <c r="B460" s="76">
        <v>42825</v>
      </c>
      <c r="C460" s="42">
        <v>4592.0200000000004</v>
      </c>
      <c r="D460" s="32"/>
      <c r="E460" s="42">
        <v>71.510000000000005</v>
      </c>
      <c r="F460" s="42">
        <v>78.441355136798236</v>
      </c>
      <c r="G460" s="42">
        <v>4741.9713551367986</v>
      </c>
    </row>
    <row r="461" spans="1:7" ht="14.25">
      <c r="A461" s="76">
        <v>42826</v>
      </c>
      <c r="B461" s="76">
        <v>42828</v>
      </c>
      <c r="C461" s="42">
        <v>4614.1899999999996</v>
      </c>
      <c r="D461" s="32"/>
      <c r="E461" s="42">
        <v>71.510000000000005</v>
      </c>
      <c r="F461" s="42">
        <v>78.441355136798236</v>
      </c>
      <c r="G461" s="42">
        <v>4764.1413551367978</v>
      </c>
    </row>
    <row r="462" spans="1:7" ht="14.25">
      <c r="A462" s="76">
        <v>42829</v>
      </c>
      <c r="B462" s="76">
        <v>42831</v>
      </c>
      <c r="C462" s="42">
        <v>4639.74</v>
      </c>
      <c r="D462" s="32"/>
      <c r="E462" s="42">
        <v>71.510000000000005</v>
      </c>
      <c r="F462" s="42">
        <v>78.441355136798236</v>
      </c>
      <c r="G462" s="42">
        <v>4789.6913551367979</v>
      </c>
    </row>
    <row r="463" spans="1:7" ht="14.25">
      <c r="A463" s="76">
        <v>42832</v>
      </c>
      <c r="B463" s="76">
        <v>42835</v>
      </c>
      <c r="C463" s="42">
        <v>4696.82</v>
      </c>
      <c r="D463" s="32"/>
      <c r="E463" s="42">
        <v>71.510000000000005</v>
      </c>
      <c r="F463" s="42">
        <v>78.441355136798236</v>
      </c>
      <c r="G463" s="42">
        <v>4846.7713551367979</v>
      </c>
    </row>
    <row r="464" spans="1:7" ht="14.25">
      <c r="A464" s="76">
        <v>42836</v>
      </c>
      <c r="B464" s="76">
        <v>42837</v>
      </c>
      <c r="C464" s="42">
        <v>4716.16</v>
      </c>
      <c r="D464" s="32"/>
      <c r="E464" s="42">
        <v>71.510000000000005</v>
      </c>
      <c r="F464" s="42">
        <v>78.441355136798236</v>
      </c>
      <c r="G464" s="42">
        <v>4866.111355136798</v>
      </c>
    </row>
    <row r="465" spans="1:7" ht="14.25">
      <c r="A465" s="76">
        <v>42838</v>
      </c>
      <c r="B465" s="76">
        <v>42842</v>
      </c>
      <c r="C465" s="42">
        <v>4803.9799999999996</v>
      </c>
      <c r="D465" s="32"/>
      <c r="E465" s="42">
        <v>71.510000000000005</v>
      </c>
      <c r="F465" s="42">
        <v>78.441355136798236</v>
      </c>
      <c r="G465" s="42">
        <v>4953.9313551367977</v>
      </c>
    </row>
    <row r="466" spans="1:7" ht="14.25">
      <c r="A466" s="76">
        <v>42843</v>
      </c>
      <c r="B466" s="76">
        <v>42845</v>
      </c>
      <c r="C466" s="42">
        <v>4831.2700000000004</v>
      </c>
      <c r="D466" s="32"/>
      <c r="E466" s="42">
        <v>71.510000000000005</v>
      </c>
      <c r="F466" s="42">
        <v>78.441355136798236</v>
      </c>
      <c r="G466" s="42">
        <v>4981.2213551367986</v>
      </c>
    </row>
    <row r="467" spans="1:7" ht="14.25">
      <c r="A467" s="76">
        <v>42846</v>
      </c>
      <c r="B467" s="76">
        <v>42849</v>
      </c>
      <c r="C467" s="42">
        <v>4567.8</v>
      </c>
      <c r="D467" s="32"/>
      <c r="E467" s="42">
        <v>71.510000000000005</v>
      </c>
      <c r="F467" s="42">
        <v>78.441355136798236</v>
      </c>
      <c r="G467" s="42">
        <v>4717.7513551367983</v>
      </c>
    </row>
    <row r="468" spans="1:7" ht="14.25">
      <c r="A468" s="76">
        <v>42850</v>
      </c>
      <c r="B468" s="76">
        <v>42852</v>
      </c>
      <c r="C468" s="42">
        <v>4529.25</v>
      </c>
      <c r="D468" s="32"/>
      <c r="E468" s="42">
        <v>71.510000000000005</v>
      </c>
      <c r="F468" s="42">
        <v>78.441355136798236</v>
      </c>
      <c r="G468" s="42">
        <v>4679.2013551367982</v>
      </c>
    </row>
    <row r="469" spans="1:7" ht="14.25">
      <c r="A469" s="76">
        <v>42853</v>
      </c>
      <c r="B469" s="76">
        <v>42857</v>
      </c>
      <c r="C469" s="42">
        <v>4530.6899999999996</v>
      </c>
      <c r="D469" s="32"/>
      <c r="E469" s="42">
        <v>71.510000000000005</v>
      </c>
      <c r="F469" s="42">
        <v>78.441355136798236</v>
      </c>
      <c r="G469" s="42">
        <v>4680.6413551367978</v>
      </c>
    </row>
    <row r="470" spans="1:7" ht="14.25">
      <c r="A470" s="76">
        <v>42858</v>
      </c>
      <c r="B470" s="76">
        <v>42859</v>
      </c>
      <c r="C470" s="42">
        <v>4456.7</v>
      </c>
      <c r="D470" s="32"/>
      <c r="E470" s="42">
        <v>71.510000000000005</v>
      </c>
      <c r="F470" s="42">
        <v>78.441355136798236</v>
      </c>
      <c r="G470" s="42">
        <v>4606.651355136798</v>
      </c>
    </row>
    <row r="471" spans="1:7" ht="14.25">
      <c r="A471" s="76">
        <v>42860</v>
      </c>
      <c r="B471" s="76">
        <v>42863</v>
      </c>
      <c r="C471" s="42">
        <v>4395.24</v>
      </c>
      <c r="D471" s="32"/>
      <c r="E471" s="42">
        <v>71.510000000000005</v>
      </c>
      <c r="F471" s="42">
        <v>78.441355136798236</v>
      </c>
      <c r="G471" s="42">
        <v>4545.1913551367979</v>
      </c>
    </row>
    <row r="472" spans="1:7" ht="14.25">
      <c r="A472" s="76">
        <v>42864</v>
      </c>
      <c r="B472" s="76">
        <v>42866</v>
      </c>
      <c r="C472" s="42">
        <v>4311.51</v>
      </c>
      <c r="D472" s="32"/>
      <c r="E472" s="42">
        <v>71.510000000000005</v>
      </c>
      <c r="F472" s="42">
        <v>78.441355136798236</v>
      </c>
      <c r="G472" s="42">
        <v>4461.4613551367984</v>
      </c>
    </row>
    <row r="473" spans="1:7" ht="14.25">
      <c r="A473" s="76">
        <v>42867</v>
      </c>
      <c r="B473" s="76">
        <v>42870</v>
      </c>
      <c r="C473" s="42">
        <v>4414.4799999999996</v>
      </c>
      <c r="D473" s="32"/>
      <c r="E473" s="42">
        <v>71.510000000000005</v>
      </c>
      <c r="F473" s="42">
        <v>78.441355136798236</v>
      </c>
      <c r="G473" s="42">
        <v>4564.4313551367977</v>
      </c>
    </row>
    <row r="474" spans="1:7" ht="14.25">
      <c r="A474" s="76">
        <v>42871</v>
      </c>
      <c r="B474" s="76">
        <v>42873</v>
      </c>
      <c r="C474" s="42">
        <v>4417.01</v>
      </c>
      <c r="D474" s="32"/>
      <c r="E474" s="42">
        <v>71.510000000000005</v>
      </c>
      <c r="F474" s="42">
        <v>78.441355136798236</v>
      </c>
      <c r="G474" s="42">
        <v>4566.9613551367984</v>
      </c>
    </row>
    <row r="475" spans="1:7" ht="14.25">
      <c r="A475" s="76">
        <v>42874</v>
      </c>
      <c r="B475" s="76">
        <v>42877</v>
      </c>
      <c r="C475" s="42">
        <v>4443.05</v>
      </c>
      <c r="D475" s="32"/>
      <c r="E475" s="42">
        <v>71.510000000000005</v>
      </c>
      <c r="F475" s="42">
        <v>78.441355136798236</v>
      </c>
      <c r="G475" s="42">
        <v>4593.0013551367983</v>
      </c>
    </row>
    <row r="476" spans="1:7" ht="14.25">
      <c r="A476" s="76">
        <v>42878</v>
      </c>
      <c r="B476" s="76">
        <v>42880</v>
      </c>
      <c r="C476" s="42">
        <v>4686.8099999999995</v>
      </c>
      <c r="D476" s="32"/>
      <c r="E476" s="42">
        <v>71.510000000000005</v>
      </c>
      <c r="F476" s="42">
        <v>78.441355136798236</v>
      </c>
      <c r="G476" s="42">
        <v>4836.7613551367976</v>
      </c>
    </row>
    <row r="477" spans="1:7" ht="14.25">
      <c r="A477" s="76">
        <v>42881</v>
      </c>
      <c r="B477" s="76">
        <v>42885</v>
      </c>
      <c r="C477" s="42">
        <v>4713.6499999999996</v>
      </c>
      <c r="D477" s="32"/>
      <c r="E477" s="42">
        <v>71.510000000000005</v>
      </c>
      <c r="F477" s="42">
        <v>78.441355136798236</v>
      </c>
      <c r="G477" s="42">
        <v>4863.6013551367978</v>
      </c>
    </row>
    <row r="478" spans="1:7" ht="14.25">
      <c r="A478" s="76">
        <v>42886</v>
      </c>
      <c r="B478" s="76">
        <v>42887</v>
      </c>
      <c r="C478" s="42">
        <v>4599.37</v>
      </c>
      <c r="D478" s="32"/>
      <c r="E478" s="42">
        <v>71.510000000000005</v>
      </c>
      <c r="F478" s="42">
        <v>78.441355136798236</v>
      </c>
      <c r="G478" s="42">
        <v>4749.321355136798</v>
      </c>
    </row>
    <row r="479" spans="1:7" ht="14.25">
      <c r="A479" s="76">
        <v>42888</v>
      </c>
      <c r="B479" s="76">
        <v>42891</v>
      </c>
      <c r="C479" s="42">
        <v>4442.67</v>
      </c>
      <c r="D479" s="32"/>
      <c r="E479" s="42">
        <v>71.510000000000005</v>
      </c>
      <c r="F479" s="42">
        <v>78.441355136798236</v>
      </c>
      <c r="G479" s="42">
        <v>4592.6213551367982</v>
      </c>
    </row>
    <row r="480" spans="1:7" ht="14.25">
      <c r="A480" s="76">
        <v>42892</v>
      </c>
      <c r="B480" s="76">
        <v>42894</v>
      </c>
      <c r="C480" s="42">
        <v>4317.29</v>
      </c>
      <c r="D480" s="32"/>
      <c r="E480" s="42">
        <v>71.510000000000005</v>
      </c>
      <c r="F480" s="42">
        <v>78.441355136798236</v>
      </c>
      <c r="G480" s="42">
        <v>4467.2413551367981</v>
      </c>
    </row>
    <row r="481" spans="1:7" ht="14.25">
      <c r="A481" s="76">
        <v>42895</v>
      </c>
      <c r="B481" s="76">
        <v>42898</v>
      </c>
      <c r="C481" s="42">
        <v>4104.33</v>
      </c>
      <c r="D481" s="32"/>
      <c r="E481" s="42">
        <v>71.510000000000005</v>
      </c>
      <c r="F481" s="42">
        <v>78.441355136798236</v>
      </c>
      <c r="G481" s="42">
        <v>4254.2813551367981</v>
      </c>
    </row>
    <row r="482" spans="1:7" ht="14.25">
      <c r="A482" s="76">
        <v>42899</v>
      </c>
      <c r="B482" s="76">
        <v>42901</v>
      </c>
      <c r="C482" s="42">
        <v>4191.55</v>
      </c>
      <c r="D482" s="32"/>
      <c r="E482" s="42">
        <v>71.510000000000005</v>
      </c>
      <c r="F482" s="42">
        <v>78.441355136798236</v>
      </c>
      <c r="G482" s="42">
        <v>4341.5013551367983</v>
      </c>
    </row>
    <row r="483" spans="1:7" ht="14.25">
      <c r="A483" s="76">
        <v>42902</v>
      </c>
      <c r="B483" s="76">
        <v>42906</v>
      </c>
      <c r="C483" s="42">
        <v>4161.83</v>
      </c>
      <c r="D483" s="32"/>
      <c r="E483" s="42">
        <v>71.510000000000005</v>
      </c>
      <c r="F483" s="42">
        <v>78.441355136798236</v>
      </c>
      <c r="G483" s="42">
        <v>4311.7813551367981</v>
      </c>
    </row>
    <row r="484" spans="1:7" ht="14.25">
      <c r="A484" s="76">
        <v>42907</v>
      </c>
      <c r="B484" s="76">
        <v>42908</v>
      </c>
      <c r="C484" s="42">
        <v>4227.8</v>
      </c>
      <c r="D484" s="32"/>
      <c r="E484" s="42">
        <v>71.510000000000005</v>
      </c>
      <c r="F484" s="42">
        <v>78.441355136798236</v>
      </c>
      <c r="G484" s="42">
        <v>4377.7513551367983</v>
      </c>
    </row>
    <row r="485" spans="1:7" ht="14.25">
      <c r="A485" s="76">
        <v>42909</v>
      </c>
      <c r="B485" s="76">
        <v>42913</v>
      </c>
      <c r="C485" s="42">
        <v>4180.74</v>
      </c>
      <c r="D485" s="32"/>
      <c r="E485" s="42">
        <v>71.510000000000005</v>
      </c>
      <c r="F485" s="42">
        <v>78.441355136798236</v>
      </c>
      <c r="G485" s="42">
        <v>4330.6913551367979</v>
      </c>
    </row>
    <row r="486" spans="1:7" ht="14.25">
      <c r="A486" s="76">
        <v>42914</v>
      </c>
      <c r="B486" s="76">
        <v>42915</v>
      </c>
      <c r="C486" s="42">
        <v>4197.76</v>
      </c>
      <c r="D486" s="32"/>
      <c r="E486" s="42">
        <v>71.510000000000005</v>
      </c>
      <c r="F486" s="42">
        <v>78.441355136798236</v>
      </c>
      <c r="G486" s="42">
        <v>4347.7113551367984</v>
      </c>
    </row>
    <row r="487" spans="1:7" ht="14.25">
      <c r="A487" s="76">
        <v>42916</v>
      </c>
      <c r="B487" s="76">
        <v>42920</v>
      </c>
      <c r="C487" s="42">
        <v>4379.82</v>
      </c>
      <c r="D487" s="32"/>
      <c r="E487" s="42">
        <v>71.510000000000005</v>
      </c>
      <c r="F487" s="42">
        <v>78.441355136798236</v>
      </c>
      <c r="G487" s="42">
        <v>4529.7713551367979</v>
      </c>
    </row>
    <row r="488" spans="1:7" ht="14.25">
      <c r="A488" s="76">
        <v>42921</v>
      </c>
      <c r="B488" s="76">
        <v>42922</v>
      </c>
      <c r="C488" s="42">
        <v>4527.6400000000003</v>
      </c>
      <c r="D488" s="32"/>
      <c r="E488" s="42">
        <v>71.510000000000005</v>
      </c>
      <c r="F488" s="42">
        <v>78.441355136798236</v>
      </c>
      <c r="G488" s="42">
        <v>4677.5913551367985</v>
      </c>
    </row>
    <row r="489" spans="1:7" ht="14.25">
      <c r="A489" s="76">
        <v>42923</v>
      </c>
      <c r="B489" s="76">
        <v>42926</v>
      </c>
      <c r="C489" s="42">
        <v>4526.8</v>
      </c>
      <c r="D489" s="32"/>
      <c r="E489" s="42">
        <v>71.510000000000005</v>
      </c>
      <c r="F489" s="42">
        <v>78.441355136798236</v>
      </c>
      <c r="G489" s="42">
        <v>4676.7513551367983</v>
      </c>
    </row>
    <row r="490" spans="1:7" ht="14.25">
      <c r="A490" s="76">
        <v>42927</v>
      </c>
      <c r="B490" s="76">
        <v>42929</v>
      </c>
      <c r="C490" s="42">
        <v>4485.5</v>
      </c>
      <c r="D490" s="32"/>
      <c r="E490" s="42">
        <v>71.510000000000005</v>
      </c>
      <c r="F490" s="42">
        <v>78.441355136798236</v>
      </c>
      <c r="G490" s="42">
        <v>4635.4513551367982</v>
      </c>
    </row>
    <row r="491" spans="1:7" ht="14.25">
      <c r="A491" s="76">
        <v>42930</v>
      </c>
      <c r="B491" s="76">
        <v>42933</v>
      </c>
      <c r="C491" s="42">
        <v>4547.95</v>
      </c>
      <c r="D491" s="32"/>
      <c r="E491" s="42">
        <v>71.510000000000005</v>
      </c>
      <c r="F491" s="42">
        <v>78.441355136798236</v>
      </c>
      <c r="G491" s="42">
        <v>4697.901355136798</v>
      </c>
    </row>
    <row r="492" spans="1:7" ht="14.25">
      <c r="A492" s="76">
        <v>42934</v>
      </c>
      <c r="B492" s="76">
        <v>42935</v>
      </c>
      <c r="C492" s="42">
        <v>4643.18</v>
      </c>
      <c r="D492" s="32"/>
      <c r="E492" s="42">
        <v>71.510000000000005</v>
      </c>
      <c r="F492" s="42">
        <v>78.441355136798236</v>
      </c>
      <c r="G492" s="42">
        <v>4793.1313551367984</v>
      </c>
    </row>
    <row r="493" spans="1:7" ht="14.25">
      <c r="A493" s="76">
        <v>42936</v>
      </c>
      <c r="B493" s="76">
        <v>42940</v>
      </c>
      <c r="C493" s="42">
        <v>4608.29</v>
      </c>
      <c r="D493" s="32"/>
      <c r="E493" s="42">
        <v>71.510000000000005</v>
      </c>
      <c r="F493" s="42">
        <v>78.441355136798236</v>
      </c>
      <c r="G493" s="42">
        <v>4758.2413551367981</v>
      </c>
    </row>
    <row r="494" spans="1:7" ht="14.25">
      <c r="A494" s="76">
        <v>42941</v>
      </c>
      <c r="B494" s="76">
        <v>42943</v>
      </c>
      <c r="C494" s="42">
        <v>4598.0599999999995</v>
      </c>
      <c r="D494" s="32"/>
      <c r="E494" s="42">
        <v>71.510000000000005</v>
      </c>
      <c r="F494" s="42">
        <v>78.441355136798236</v>
      </c>
      <c r="G494" s="42">
        <v>4748.0113551367976</v>
      </c>
    </row>
    <row r="495" spans="1:7" ht="14.25">
      <c r="A495" s="76">
        <v>42944</v>
      </c>
      <c r="B495" s="76">
        <v>42947</v>
      </c>
      <c r="C495" s="42">
        <v>4882.51</v>
      </c>
      <c r="D495" s="32"/>
      <c r="E495" s="42">
        <v>71.510000000000005</v>
      </c>
      <c r="F495" s="42">
        <v>78.441355136798236</v>
      </c>
      <c r="G495" s="42">
        <v>5032.4613551367984</v>
      </c>
    </row>
    <row r="496" spans="1:7" ht="14.25">
      <c r="A496" s="76">
        <v>42948</v>
      </c>
      <c r="B496" s="76">
        <v>42948</v>
      </c>
      <c r="C496" s="42">
        <v>4966.47</v>
      </c>
      <c r="D496" s="32"/>
      <c r="E496" s="42">
        <v>71.510000000000005</v>
      </c>
      <c r="F496" s="42">
        <v>78.441355136798236</v>
      </c>
      <c r="G496" s="42">
        <v>5116.4213551367984</v>
      </c>
    </row>
    <row r="497" spans="1:7" ht="14.25">
      <c r="A497" s="76">
        <v>42949</v>
      </c>
      <c r="B497" s="76">
        <v>42950</v>
      </c>
      <c r="C497" s="42">
        <v>4966.47</v>
      </c>
      <c r="D497" s="32"/>
      <c r="E497" s="42">
        <v>71.510000000000005</v>
      </c>
      <c r="F497" s="42">
        <v>78.441355136798236</v>
      </c>
      <c r="G497" s="42">
        <v>5116.4213551367984</v>
      </c>
    </row>
    <row r="498" spans="1:7" ht="14.25">
      <c r="A498" s="76">
        <v>42951</v>
      </c>
      <c r="B498" s="76">
        <v>42955</v>
      </c>
      <c r="C498" s="42">
        <v>4965.2</v>
      </c>
      <c r="D498" s="32"/>
      <c r="E498" s="42">
        <v>71.510000000000005</v>
      </c>
      <c r="F498" s="42">
        <v>78.441355136798236</v>
      </c>
      <c r="G498" s="42">
        <v>5115.151355136798</v>
      </c>
    </row>
    <row r="499" spans="1:7" ht="14.25">
      <c r="A499" s="76">
        <v>42956</v>
      </c>
      <c r="B499" s="76">
        <v>42957</v>
      </c>
      <c r="C499" s="42">
        <v>4910.91</v>
      </c>
      <c r="D499" s="32"/>
      <c r="E499" s="42">
        <v>71.510000000000005</v>
      </c>
      <c r="F499" s="42">
        <v>78.441355136798236</v>
      </c>
      <c r="G499" s="42">
        <v>5060.861355136798</v>
      </c>
    </row>
    <row r="500" spans="1:7" ht="14.25">
      <c r="A500" s="76">
        <v>42958</v>
      </c>
      <c r="B500" s="76">
        <v>42961</v>
      </c>
      <c r="C500" s="42">
        <v>4985.6099999999997</v>
      </c>
      <c r="D500" s="32"/>
      <c r="E500" s="42">
        <v>71.510000000000005</v>
      </c>
      <c r="F500" s="42">
        <v>78.441355136798236</v>
      </c>
      <c r="G500" s="42">
        <v>5135.5613551367978</v>
      </c>
    </row>
    <row r="501" spans="1:7" ht="14.25">
      <c r="A501" s="76">
        <v>42962</v>
      </c>
      <c r="B501" s="76">
        <v>42964</v>
      </c>
      <c r="C501" s="42">
        <v>4918</v>
      </c>
      <c r="D501" s="32"/>
      <c r="E501" s="42">
        <v>71.510000000000005</v>
      </c>
      <c r="F501" s="42">
        <v>78.441355136798236</v>
      </c>
      <c r="G501" s="42">
        <v>5067.9513551367982</v>
      </c>
    </row>
    <row r="502" spans="1:7" ht="14.25">
      <c r="A502" s="76">
        <v>42965</v>
      </c>
      <c r="B502" s="76">
        <v>42969</v>
      </c>
      <c r="C502" s="42">
        <v>4719.84</v>
      </c>
      <c r="D502" s="32"/>
      <c r="E502" s="42">
        <v>71.510000000000005</v>
      </c>
      <c r="F502" s="42">
        <v>78.441355136798236</v>
      </c>
      <c r="G502" s="42">
        <v>4869.7913551367983</v>
      </c>
    </row>
    <row r="503" spans="1:7" ht="14.25">
      <c r="A503" s="76">
        <v>42970</v>
      </c>
      <c r="B503" s="76">
        <v>42971</v>
      </c>
      <c r="C503" s="42">
        <v>4742.38</v>
      </c>
      <c r="D503" s="32"/>
      <c r="E503" s="42">
        <v>71.510000000000005</v>
      </c>
      <c r="F503" s="42">
        <v>78.441355136798236</v>
      </c>
      <c r="G503" s="42">
        <v>4892.3313551367983</v>
      </c>
    </row>
    <row r="504" spans="1:7" ht="14.25">
      <c r="A504" s="76">
        <v>42972</v>
      </c>
      <c r="B504" s="76">
        <v>42975</v>
      </c>
      <c r="C504" s="42">
        <v>4910.1499999999996</v>
      </c>
      <c r="D504" s="32"/>
      <c r="E504" s="42">
        <v>71.510000000000005</v>
      </c>
      <c r="F504" s="42">
        <v>78.441355136798236</v>
      </c>
      <c r="G504" s="42">
        <v>5060.1013551367978</v>
      </c>
    </row>
    <row r="505" spans="1:7" ht="14.25">
      <c r="A505" s="76">
        <v>42976</v>
      </c>
      <c r="B505" s="76">
        <v>42978</v>
      </c>
      <c r="C505" s="42">
        <v>4888.1099999999997</v>
      </c>
      <c r="D505" s="32"/>
      <c r="E505" s="42">
        <v>71.510000000000005</v>
      </c>
      <c r="F505" s="42">
        <v>78.441355136798236</v>
      </c>
      <c r="G505" s="42">
        <v>5038.0613551367978</v>
      </c>
    </row>
    <row r="506" spans="1:7" ht="14.25">
      <c r="A506" s="76">
        <v>42979</v>
      </c>
      <c r="B506" s="76">
        <v>42982</v>
      </c>
      <c r="C506" s="42">
        <v>5070.71</v>
      </c>
      <c r="D506" s="32"/>
      <c r="E506" s="42">
        <v>71.510000000000005</v>
      </c>
      <c r="F506" s="42">
        <v>78.441355136798236</v>
      </c>
      <c r="G506" s="42">
        <v>5220.6613551367982</v>
      </c>
    </row>
    <row r="507" spans="1:7" ht="14.25">
      <c r="A507" s="76">
        <v>42983</v>
      </c>
      <c r="B507" s="76">
        <v>42985</v>
      </c>
      <c r="C507" s="42">
        <v>5397.49</v>
      </c>
      <c r="D507" s="32"/>
      <c r="E507" s="42">
        <v>71.510000000000005</v>
      </c>
      <c r="F507" s="42">
        <v>78.441355136798236</v>
      </c>
      <c r="G507" s="42">
        <v>5547.4413551367979</v>
      </c>
    </row>
    <row r="508" spans="1:7" ht="14.25">
      <c r="A508" s="76">
        <v>42986</v>
      </c>
      <c r="B508" s="76">
        <v>42989</v>
      </c>
      <c r="C508" s="42">
        <v>5390.36</v>
      </c>
      <c r="D508" s="32"/>
      <c r="E508" s="42">
        <v>71.510000000000005</v>
      </c>
      <c r="F508" s="42">
        <v>78.441355136798236</v>
      </c>
      <c r="G508" s="42">
        <v>5540.3113551367978</v>
      </c>
    </row>
    <row r="509" spans="1:7" ht="14.25">
      <c r="A509" s="76">
        <v>42990</v>
      </c>
      <c r="B509" s="76">
        <v>42992</v>
      </c>
      <c r="C509" s="42">
        <v>5380.25</v>
      </c>
      <c r="D509" s="32"/>
      <c r="E509" s="42">
        <v>71.510000000000005</v>
      </c>
      <c r="F509" s="42">
        <v>78.441355136798236</v>
      </c>
      <c r="G509" s="42">
        <v>5530.2013551367982</v>
      </c>
    </row>
    <row r="510" spans="1:7" ht="14.25">
      <c r="A510" s="76">
        <v>42993</v>
      </c>
      <c r="B510" s="76">
        <v>42996</v>
      </c>
      <c r="C510" s="42">
        <v>5218.53</v>
      </c>
      <c r="D510" s="32"/>
      <c r="E510" s="42">
        <v>71.510000000000005</v>
      </c>
      <c r="F510" s="42">
        <v>78.441355136798236</v>
      </c>
      <c r="G510" s="42">
        <v>5368.4813551367979</v>
      </c>
    </row>
    <row r="511" spans="1:7" ht="14.25">
      <c r="A511" s="76">
        <v>42997</v>
      </c>
      <c r="B511" s="76">
        <v>42999</v>
      </c>
      <c r="C511" s="42">
        <v>5269.42</v>
      </c>
      <c r="D511" s="32"/>
      <c r="E511" s="42">
        <v>71.510000000000005</v>
      </c>
      <c r="F511" s="42">
        <v>78.441355136798236</v>
      </c>
      <c r="G511" s="42">
        <v>5419.3713551367982</v>
      </c>
    </row>
    <row r="512" spans="1:7" ht="14.25">
      <c r="A512" s="76">
        <v>43000</v>
      </c>
      <c r="B512" s="76">
        <v>43003</v>
      </c>
      <c r="C512" s="42">
        <v>5270.73</v>
      </c>
      <c r="D512" s="32"/>
      <c r="E512" s="42">
        <v>71.510000000000005</v>
      </c>
      <c r="F512" s="42">
        <v>78.441355136798236</v>
      </c>
      <c r="G512" s="42">
        <v>5420.6813551367977</v>
      </c>
    </row>
    <row r="513" spans="1:7" ht="14.25">
      <c r="A513" s="76">
        <v>43004</v>
      </c>
      <c r="B513" s="76">
        <v>43006</v>
      </c>
      <c r="C513" s="42">
        <v>5297.62</v>
      </c>
      <c r="D513" s="32"/>
      <c r="E513" s="42">
        <v>71.510000000000005</v>
      </c>
      <c r="F513" s="42">
        <v>78.441355136798236</v>
      </c>
      <c r="G513" s="42">
        <v>5447.571355136798</v>
      </c>
    </row>
    <row r="514" spans="1:7" ht="14.25">
      <c r="A514" s="76">
        <v>43007</v>
      </c>
      <c r="B514" s="76">
        <v>43008</v>
      </c>
      <c r="C514" s="42">
        <v>5418.08</v>
      </c>
      <c r="D514" s="32"/>
      <c r="E514" s="42">
        <v>71.510000000000005</v>
      </c>
      <c r="F514" s="42">
        <v>78.441355136798236</v>
      </c>
      <c r="G514" s="42">
        <v>5568.0313551367981</v>
      </c>
    </row>
    <row r="515" spans="1:7" ht="14.25">
      <c r="A515" s="76">
        <v>43009</v>
      </c>
      <c r="B515" s="76">
        <v>43010</v>
      </c>
      <c r="C515" s="42">
        <v>5418.08</v>
      </c>
      <c r="D515" s="32"/>
      <c r="E515" s="42">
        <v>71.510000000000005</v>
      </c>
      <c r="F515" s="42">
        <v>78.441355136798236</v>
      </c>
      <c r="G515" s="42">
        <v>5568.0313551367981</v>
      </c>
    </row>
    <row r="516" spans="1:7" ht="14.25">
      <c r="A516" s="76">
        <v>43011</v>
      </c>
      <c r="B516" s="76">
        <v>43013</v>
      </c>
      <c r="C516" s="42">
        <v>5338.3899999999994</v>
      </c>
      <c r="D516" s="32"/>
      <c r="E516" s="42">
        <v>71.510000000000005</v>
      </c>
      <c r="F516" s="42">
        <v>78.441355136798236</v>
      </c>
      <c r="G516" s="42">
        <v>5488.3413551367976</v>
      </c>
    </row>
    <row r="517" spans="1:7" ht="14.25">
      <c r="A517" s="76">
        <v>43014</v>
      </c>
      <c r="B517" s="76">
        <v>43017</v>
      </c>
      <c r="C517" s="42">
        <v>5278.11</v>
      </c>
      <c r="D517" s="32"/>
      <c r="E517" s="42">
        <v>71.510000000000005</v>
      </c>
      <c r="F517" s="42">
        <v>78.441355136798236</v>
      </c>
      <c r="G517" s="42">
        <v>5428.0613551367978</v>
      </c>
    </row>
    <row r="518" spans="1:7" ht="14.25">
      <c r="A518" s="76">
        <v>43018</v>
      </c>
      <c r="B518" s="76">
        <v>43020</v>
      </c>
      <c r="C518" s="42">
        <v>5126.83</v>
      </c>
      <c r="D518" s="32"/>
      <c r="E518" s="42">
        <v>71.510000000000005</v>
      </c>
      <c r="F518" s="42">
        <v>78.441355136798236</v>
      </c>
      <c r="G518" s="42">
        <v>5276.7813551367981</v>
      </c>
    </row>
    <row r="519" spans="1:7" ht="14.25">
      <c r="A519" s="76">
        <v>43021</v>
      </c>
      <c r="B519" s="76">
        <v>43025</v>
      </c>
      <c r="C519" s="42">
        <v>5275.69</v>
      </c>
      <c r="D519" s="32"/>
      <c r="E519" s="42">
        <v>71.510000000000005</v>
      </c>
      <c r="F519" s="42">
        <v>78.441355136798236</v>
      </c>
      <c r="G519" s="42">
        <v>5425.6413551367978</v>
      </c>
    </row>
    <row r="520" spans="1:7" ht="14.25">
      <c r="A520" s="76">
        <v>43026</v>
      </c>
      <c r="B520" s="76">
        <v>43027</v>
      </c>
      <c r="C520" s="42">
        <v>5327.88</v>
      </c>
      <c r="D520" s="32"/>
      <c r="E520" s="42">
        <v>71.510000000000005</v>
      </c>
      <c r="F520" s="42">
        <v>78.441355136798236</v>
      </c>
      <c r="G520" s="42">
        <v>5477.8313551367983</v>
      </c>
    </row>
    <row r="521" spans="1:7" ht="14.25">
      <c r="A521" s="76">
        <v>43028</v>
      </c>
      <c r="B521" s="76">
        <v>43031</v>
      </c>
      <c r="C521" s="42">
        <v>5308.1799999999994</v>
      </c>
      <c r="D521" s="32"/>
      <c r="E521" s="42">
        <v>71.510000000000005</v>
      </c>
      <c r="F521" s="42">
        <v>78.441355136798236</v>
      </c>
      <c r="G521" s="42">
        <v>5458.1313551367975</v>
      </c>
    </row>
    <row r="522" spans="1:7" ht="14.25">
      <c r="A522" s="76">
        <v>43032</v>
      </c>
      <c r="B522" s="76">
        <v>43034</v>
      </c>
      <c r="C522" s="42">
        <v>5273.27</v>
      </c>
      <c r="D522" s="32"/>
      <c r="E522" s="42">
        <v>71.510000000000005</v>
      </c>
      <c r="F522" s="42">
        <v>78.441355136798236</v>
      </c>
      <c r="G522" s="42">
        <v>5423.2213551367986</v>
      </c>
    </row>
    <row r="523" spans="1:7" ht="14.25">
      <c r="A523" s="76">
        <v>43035</v>
      </c>
      <c r="B523" s="76">
        <v>43038</v>
      </c>
      <c r="C523" s="42">
        <v>5399.25</v>
      </c>
      <c r="D523" s="32"/>
      <c r="E523" s="42">
        <v>71.510000000000005</v>
      </c>
      <c r="F523" s="42">
        <v>78.441355136798236</v>
      </c>
      <c r="G523" s="42">
        <v>5549.2013551367982</v>
      </c>
    </row>
    <row r="524" spans="1:7" ht="14.25">
      <c r="A524" s="76">
        <v>43039</v>
      </c>
      <c r="B524" s="76">
        <v>43039</v>
      </c>
      <c r="C524" s="42">
        <v>5613.24</v>
      </c>
      <c r="D524" s="32"/>
      <c r="E524" s="42">
        <v>71.510000000000005</v>
      </c>
      <c r="F524" s="42">
        <v>78.441355136798236</v>
      </c>
      <c r="G524" s="42">
        <v>5763.1913551367979</v>
      </c>
    </row>
    <row r="525" spans="1:7" ht="14.25">
      <c r="A525" s="76">
        <v>43040</v>
      </c>
      <c r="B525" s="76">
        <v>43041</v>
      </c>
      <c r="C525" s="42">
        <v>5613.24</v>
      </c>
      <c r="D525" s="32"/>
      <c r="E525" s="42">
        <v>71.510000000000005</v>
      </c>
      <c r="F525" s="42">
        <v>78.441355136798236</v>
      </c>
      <c r="G525" s="42">
        <v>5763.1913551367979</v>
      </c>
    </row>
    <row r="526" spans="1:7" ht="14.25">
      <c r="A526" s="76">
        <v>43042</v>
      </c>
      <c r="B526" s="76">
        <v>43046</v>
      </c>
      <c r="C526" s="42">
        <v>5632.83</v>
      </c>
      <c r="D526" s="32"/>
      <c r="E526" s="42">
        <v>71.510000000000005</v>
      </c>
      <c r="F526" s="42">
        <v>78.441355136798236</v>
      </c>
      <c r="G526" s="42">
        <v>5782.7813551367981</v>
      </c>
    </row>
    <row r="527" spans="1:7" ht="14.25">
      <c r="A527" s="76">
        <v>43047</v>
      </c>
      <c r="B527" s="76">
        <v>43048</v>
      </c>
      <c r="C527" s="42">
        <v>5874.74</v>
      </c>
      <c r="D527" s="32"/>
      <c r="E527" s="42">
        <v>71.510000000000005</v>
      </c>
      <c r="F527" s="42">
        <v>78.441355136798236</v>
      </c>
      <c r="G527" s="42">
        <v>6024.6913551367979</v>
      </c>
    </row>
    <row r="528" spans="1:7" ht="14.25">
      <c r="A528" s="76">
        <v>43049</v>
      </c>
      <c r="B528" s="76">
        <v>43053</v>
      </c>
      <c r="C528" s="42">
        <v>5762.76</v>
      </c>
      <c r="D528" s="32"/>
      <c r="E528" s="42">
        <v>71.510000000000005</v>
      </c>
      <c r="F528" s="42">
        <v>78.441355136798236</v>
      </c>
      <c r="G528" s="42">
        <v>5912.7113551367984</v>
      </c>
    </row>
    <row r="529" spans="1:7" ht="14.25">
      <c r="A529" s="76">
        <v>43054</v>
      </c>
      <c r="B529" s="76">
        <v>43055</v>
      </c>
      <c r="C529" s="42">
        <v>5720.83</v>
      </c>
      <c r="D529" s="32"/>
      <c r="E529" s="42">
        <v>71.510000000000005</v>
      </c>
      <c r="F529" s="42">
        <v>78.441355136798236</v>
      </c>
      <c r="G529" s="42">
        <v>5870.7813551367981</v>
      </c>
    </row>
    <row r="530" spans="1:7" ht="14.25">
      <c r="A530" s="76">
        <v>43056</v>
      </c>
      <c r="B530" s="76">
        <v>43059</v>
      </c>
      <c r="C530" s="42">
        <v>5672.98</v>
      </c>
      <c r="D530" s="32"/>
      <c r="E530" s="42">
        <v>71.510000000000005</v>
      </c>
      <c r="F530" s="42">
        <v>78.441355136798236</v>
      </c>
      <c r="G530" s="42">
        <v>5822.9313551367977</v>
      </c>
    </row>
    <row r="531" spans="1:7" ht="14.25">
      <c r="A531" s="76">
        <v>43060</v>
      </c>
      <c r="B531" s="76">
        <v>43062</v>
      </c>
      <c r="C531" s="42">
        <v>5781.08</v>
      </c>
      <c r="D531" s="32"/>
      <c r="E531" s="42">
        <v>71.510000000000005</v>
      </c>
      <c r="F531" s="42">
        <v>78.441355136798236</v>
      </c>
      <c r="G531" s="42">
        <v>5931.0313551367981</v>
      </c>
    </row>
    <row r="532" spans="1:7" ht="14.25">
      <c r="A532" s="76">
        <v>43063</v>
      </c>
      <c r="B532" s="76">
        <v>43066</v>
      </c>
      <c r="C532" s="42">
        <v>5698.09</v>
      </c>
      <c r="D532" s="32"/>
      <c r="E532" s="42">
        <v>71.510000000000005</v>
      </c>
      <c r="F532" s="42">
        <v>78.441355136798236</v>
      </c>
      <c r="G532" s="42">
        <v>5848.0413551367983</v>
      </c>
    </row>
    <row r="533" spans="1:7" ht="14.25">
      <c r="A533" s="76">
        <v>43067</v>
      </c>
      <c r="B533" s="76">
        <v>43069</v>
      </c>
      <c r="C533" s="42">
        <v>5698.09</v>
      </c>
      <c r="D533" s="32"/>
      <c r="E533" s="42">
        <v>71.510000000000005</v>
      </c>
      <c r="F533" s="42">
        <v>78.441355136798236</v>
      </c>
      <c r="G533" s="42">
        <v>5848.0413551367983</v>
      </c>
    </row>
    <row r="534" spans="1:7" ht="14.25">
      <c r="A534" s="76">
        <v>43070</v>
      </c>
      <c r="B534" s="76">
        <v>43073</v>
      </c>
      <c r="C534" s="42">
        <v>5660.2</v>
      </c>
      <c r="D534" s="32"/>
      <c r="E534" s="42">
        <v>71.510000000000005</v>
      </c>
      <c r="F534" s="42">
        <v>78.441355136798236</v>
      </c>
      <c r="G534" s="42">
        <v>5810.151355136798</v>
      </c>
    </row>
    <row r="535" spans="1:7" ht="14.25">
      <c r="A535" s="76">
        <v>43074</v>
      </c>
      <c r="B535" s="76">
        <v>43076</v>
      </c>
      <c r="C535" s="42">
        <v>5728.72</v>
      </c>
      <c r="D535" s="32"/>
      <c r="E535" s="42">
        <v>71.510000000000005</v>
      </c>
      <c r="F535" s="42">
        <v>78.441355136798236</v>
      </c>
      <c r="G535" s="42">
        <v>5878.6713551367984</v>
      </c>
    </row>
    <row r="536" spans="1:7" ht="14.25">
      <c r="A536" s="76">
        <v>43077</v>
      </c>
      <c r="B536" s="76">
        <v>43080</v>
      </c>
      <c r="C536" s="42">
        <v>5520.61</v>
      </c>
      <c r="D536" s="32"/>
      <c r="E536" s="42">
        <v>71.510000000000005</v>
      </c>
      <c r="F536" s="42">
        <v>78.441355136798236</v>
      </c>
      <c r="G536" s="42">
        <v>5670.5613551367978</v>
      </c>
    </row>
    <row r="537" spans="1:7" ht="14.25">
      <c r="A537" s="76">
        <v>43081</v>
      </c>
      <c r="B537" s="76">
        <v>43083</v>
      </c>
      <c r="C537" s="42">
        <v>5771.86</v>
      </c>
      <c r="D537" s="32"/>
      <c r="E537" s="42">
        <v>71.510000000000005</v>
      </c>
      <c r="F537" s="42">
        <v>78.441355136798236</v>
      </c>
      <c r="G537" s="42">
        <v>5921.8113551367978</v>
      </c>
    </row>
    <row r="538" spans="1:7" ht="14.25">
      <c r="A538" s="76">
        <v>43084</v>
      </c>
      <c r="B538" s="76">
        <v>43087</v>
      </c>
      <c r="C538" s="42">
        <v>5693.1799999999994</v>
      </c>
      <c r="D538" s="32"/>
      <c r="E538" s="42">
        <v>71.510000000000005</v>
      </c>
      <c r="F538" s="42">
        <v>78.441355136798236</v>
      </c>
      <c r="G538" s="42">
        <v>5843.1313551367975</v>
      </c>
    </row>
    <row r="539" spans="1:7" ht="14.25">
      <c r="A539" s="76">
        <v>43088</v>
      </c>
      <c r="B539" s="76">
        <v>43090</v>
      </c>
      <c r="C539" s="42">
        <v>5617.28</v>
      </c>
      <c r="D539" s="32"/>
      <c r="E539" s="42">
        <v>71.510000000000005</v>
      </c>
      <c r="F539" s="42">
        <v>78.441355136798236</v>
      </c>
      <c r="G539" s="42">
        <v>5767.2313551367979</v>
      </c>
    </row>
    <row r="540" spans="1:7" ht="14.25">
      <c r="A540" s="76">
        <v>43091</v>
      </c>
      <c r="B540" s="76">
        <v>43095</v>
      </c>
      <c r="C540" s="42">
        <v>5663.21</v>
      </c>
      <c r="D540" s="32"/>
      <c r="E540" s="42">
        <v>71.510000000000005</v>
      </c>
      <c r="F540" s="42">
        <v>78.441355136798236</v>
      </c>
      <c r="G540" s="42">
        <v>5813.1613551367982</v>
      </c>
    </row>
    <row r="541" spans="1:7" ht="14.25">
      <c r="A541" s="76">
        <v>43096</v>
      </c>
      <c r="B541" s="76">
        <v>43097</v>
      </c>
      <c r="C541" s="42">
        <v>5751.65</v>
      </c>
      <c r="D541" s="32"/>
      <c r="E541" s="42">
        <v>71.510000000000005</v>
      </c>
      <c r="F541" s="42">
        <v>78.441355136798236</v>
      </c>
      <c r="G541" s="42">
        <v>5901.6013551367978</v>
      </c>
    </row>
    <row r="542" spans="1:7" ht="14.25">
      <c r="A542" s="76">
        <v>43098</v>
      </c>
      <c r="B542" s="76">
        <v>43100</v>
      </c>
      <c r="C542" s="42">
        <v>5913.24</v>
      </c>
      <c r="D542" s="32"/>
      <c r="E542" s="42">
        <v>71.510000000000005</v>
      </c>
      <c r="F542" s="42">
        <v>78.441355136798236</v>
      </c>
      <c r="G542" s="42">
        <v>6063.1913551367979</v>
      </c>
    </row>
    <row r="543" spans="1:7" ht="14.25">
      <c r="A543" s="76">
        <v>43101</v>
      </c>
      <c r="B543" s="76">
        <v>43102</v>
      </c>
      <c r="C543" s="42">
        <v>5913.24</v>
      </c>
      <c r="D543" s="32"/>
      <c r="E543" s="42">
        <v>71.510000000000005</v>
      </c>
      <c r="F543" s="44">
        <v>80.794595790902179</v>
      </c>
      <c r="G543" s="42">
        <v>6065.5445957909023</v>
      </c>
    </row>
    <row r="544" spans="1:7" ht="14.25">
      <c r="A544" s="76">
        <v>43103</v>
      </c>
      <c r="B544" s="76">
        <v>43104</v>
      </c>
      <c r="C544" s="42">
        <v>6074.7199999999993</v>
      </c>
      <c r="D544" s="32"/>
      <c r="E544" s="42">
        <v>71.510000000000005</v>
      </c>
      <c r="F544" s="44">
        <v>80.794595790902179</v>
      </c>
      <c r="G544" s="42">
        <v>6227.0245957909019</v>
      </c>
    </row>
    <row r="545" spans="1:7" ht="14.25">
      <c r="A545" s="76">
        <v>43105</v>
      </c>
      <c r="B545" s="76">
        <v>43109</v>
      </c>
      <c r="C545" s="42">
        <v>5948.41</v>
      </c>
      <c r="D545" s="32"/>
      <c r="E545" s="42">
        <v>71.510000000000005</v>
      </c>
      <c r="F545" s="44">
        <v>80.794595790902179</v>
      </c>
      <c r="G545" s="42">
        <v>6100.7145957909024</v>
      </c>
    </row>
    <row r="546" spans="1:7" ht="14.25">
      <c r="A546" s="76">
        <v>43110</v>
      </c>
      <c r="B546" s="76">
        <v>43111</v>
      </c>
      <c r="C546" s="42">
        <v>5817.48</v>
      </c>
      <c r="D546" s="32"/>
      <c r="E546" s="42">
        <v>71.510000000000005</v>
      </c>
      <c r="F546" s="44">
        <v>80.794595790902179</v>
      </c>
      <c r="G546" s="42">
        <v>5969.7845957909021</v>
      </c>
    </row>
    <row r="547" spans="1:7" ht="14.25">
      <c r="A547" s="76">
        <v>43112</v>
      </c>
      <c r="B547" s="76">
        <v>43115</v>
      </c>
      <c r="C547" s="42">
        <v>5971.86</v>
      </c>
      <c r="D547" s="32"/>
      <c r="E547" s="42">
        <v>71.510000000000005</v>
      </c>
      <c r="F547" s="44">
        <v>80.794595790902179</v>
      </c>
      <c r="G547" s="42">
        <v>6124.1645957909022</v>
      </c>
    </row>
    <row r="548" spans="1:7" ht="14.25">
      <c r="A548" s="76">
        <v>43116</v>
      </c>
      <c r="B548" s="76">
        <v>43118</v>
      </c>
      <c r="C548" s="42">
        <v>5853.23</v>
      </c>
      <c r="D548" s="32"/>
      <c r="E548" s="42">
        <v>71.510000000000005</v>
      </c>
      <c r="F548" s="44">
        <v>80.794595790902179</v>
      </c>
      <c r="G548" s="42">
        <v>6005.5345957909021</v>
      </c>
    </row>
    <row r="549" spans="1:7" ht="14.25">
      <c r="A549" s="76">
        <v>43119</v>
      </c>
      <c r="B549" s="76">
        <v>43122</v>
      </c>
      <c r="C549" s="42">
        <v>5855.15</v>
      </c>
      <c r="D549" s="32"/>
      <c r="E549" s="42">
        <v>71.510000000000005</v>
      </c>
      <c r="F549" s="44">
        <v>80.794595790902179</v>
      </c>
      <c r="G549" s="42">
        <v>6007.4545957909022</v>
      </c>
    </row>
    <row r="550" spans="1:7" ht="14.25">
      <c r="A550" s="76">
        <v>43123</v>
      </c>
      <c r="B550" s="76">
        <v>43125</v>
      </c>
      <c r="C550" s="42">
        <v>5796.2</v>
      </c>
      <c r="D550" s="32"/>
      <c r="E550" s="42">
        <v>71.510000000000005</v>
      </c>
      <c r="F550" s="44">
        <v>80.794595790902179</v>
      </c>
      <c r="G550" s="42">
        <v>5948.5045957909024</v>
      </c>
    </row>
    <row r="551" spans="1:7" ht="14.25">
      <c r="A551" s="76">
        <v>43126</v>
      </c>
      <c r="B551" s="76">
        <v>43129</v>
      </c>
      <c r="C551" s="42">
        <v>5986.65</v>
      </c>
      <c r="D551" s="32"/>
      <c r="E551" s="42">
        <v>71.510000000000005</v>
      </c>
      <c r="F551" s="44">
        <v>80.794595790902179</v>
      </c>
      <c r="G551" s="42">
        <v>6138.9545957909022</v>
      </c>
    </row>
    <row r="552" spans="1:7" ht="14.25">
      <c r="A552" s="76">
        <v>43130</v>
      </c>
      <c r="B552" s="76">
        <v>43132</v>
      </c>
      <c r="C552" s="42">
        <v>5891.65</v>
      </c>
      <c r="D552" s="32"/>
      <c r="E552" s="42">
        <v>71.510000000000005</v>
      </c>
      <c r="F552" s="44">
        <v>80.794595790902179</v>
      </c>
      <c r="G552" s="42">
        <v>6043.9545957909022</v>
      </c>
    </row>
    <row r="553" spans="1:7" ht="14.25">
      <c r="A553" s="76">
        <v>43133</v>
      </c>
      <c r="B553" s="76">
        <v>43136</v>
      </c>
      <c r="C553" s="42">
        <v>5872</v>
      </c>
      <c r="D553" s="32"/>
      <c r="E553" s="42">
        <v>71.510000000000005</v>
      </c>
      <c r="F553" s="44">
        <v>80.794595790902179</v>
      </c>
      <c r="G553" s="42">
        <v>6024.3045957909026</v>
      </c>
    </row>
    <row r="554" spans="1:7" ht="14.25">
      <c r="A554" s="76">
        <v>43137</v>
      </c>
      <c r="B554" s="76">
        <v>43139</v>
      </c>
      <c r="C554" s="42">
        <v>5758.26</v>
      </c>
      <c r="D554" s="32"/>
      <c r="E554" s="42">
        <v>71.510000000000005</v>
      </c>
      <c r="F554" s="44">
        <v>80.794595790902179</v>
      </c>
      <c r="G554" s="42">
        <v>5910.5645957909028</v>
      </c>
    </row>
    <row r="555" spans="1:7" ht="14.25">
      <c r="A555" s="76">
        <v>43140</v>
      </c>
      <c r="B555" s="76">
        <v>43143</v>
      </c>
      <c r="C555" s="42">
        <v>5514.67</v>
      </c>
      <c r="D555" s="32"/>
      <c r="E555" s="42">
        <v>71.510000000000005</v>
      </c>
      <c r="F555" s="44">
        <v>80.794595790902179</v>
      </c>
      <c r="G555" s="42">
        <v>5666.9745957909026</v>
      </c>
    </row>
    <row r="556" spans="1:7" ht="14.25">
      <c r="A556" s="76">
        <v>43144</v>
      </c>
      <c r="B556" s="76">
        <v>43146</v>
      </c>
      <c r="C556" s="42">
        <v>5329.31</v>
      </c>
      <c r="D556" s="32"/>
      <c r="E556" s="42">
        <v>71.510000000000005</v>
      </c>
      <c r="F556" s="44">
        <v>80.794595790902179</v>
      </c>
      <c r="G556" s="42">
        <v>5481.614595790903</v>
      </c>
    </row>
    <row r="557" spans="1:7" ht="14.25">
      <c r="A557" s="76">
        <v>43147</v>
      </c>
      <c r="B557" s="76">
        <v>43150</v>
      </c>
      <c r="C557" s="42">
        <v>5485.3</v>
      </c>
      <c r="D557" s="32"/>
      <c r="E557" s="42">
        <v>71.510000000000005</v>
      </c>
      <c r="F557" s="44">
        <v>80.794595790902179</v>
      </c>
      <c r="G557" s="42">
        <v>5637.6045957909027</v>
      </c>
    </row>
    <row r="558" spans="1:7" ht="14.25">
      <c r="A558" s="76">
        <v>43151</v>
      </c>
      <c r="B558" s="76">
        <v>43153</v>
      </c>
      <c r="C558" s="42">
        <v>5458.26</v>
      </c>
      <c r="D558" s="32"/>
      <c r="E558" s="42">
        <v>71.510000000000005</v>
      </c>
      <c r="F558" s="44">
        <v>80.794595790902179</v>
      </c>
      <c r="G558" s="42">
        <v>5610.5645957909028</v>
      </c>
    </row>
    <row r="559" spans="1:7" ht="14.25">
      <c r="A559" s="76">
        <v>43154</v>
      </c>
      <c r="B559" s="76">
        <v>43157</v>
      </c>
      <c r="C559" s="42">
        <v>5558.86</v>
      </c>
      <c r="D559" s="32"/>
      <c r="E559" s="42">
        <v>71.510000000000005</v>
      </c>
      <c r="F559" s="44">
        <v>80.794595790902179</v>
      </c>
      <c r="G559" s="42">
        <v>5711.1645957909022</v>
      </c>
    </row>
    <row r="560" spans="1:7" ht="14.25">
      <c r="A560" s="76">
        <v>43158</v>
      </c>
      <c r="B560" s="76">
        <v>43160</v>
      </c>
      <c r="C560" s="42">
        <v>5558.86</v>
      </c>
      <c r="D560" s="32"/>
      <c r="E560" s="42">
        <v>71.510000000000005</v>
      </c>
      <c r="F560" s="44">
        <v>80.794595790902179</v>
      </c>
      <c r="G560" s="42">
        <v>5711.1645957909022</v>
      </c>
    </row>
    <row r="561" spans="1:7" ht="14.25">
      <c r="A561" s="76">
        <v>43161</v>
      </c>
      <c r="B561" s="76">
        <v>43164</v>
      </c>
      <c r="C561" s="42">
        <v>5453.58</v>
      </c>
      <c r="D561" s="32"/>
      <c r="E561" s="42">
        <v>71.510000000000005</v>
      </c>
      <c r="F561" s="44">
        <v>80.794595790902179</v>
      </c>
      <c r="G561" s="42">
        <v>5605.8845957909025</v>
      </c>
    </row>
    <row r="562" spans="1:7" ht="14.25">
      <c r="A562" s="76">
        <v>43165</v>
      </c>
      <c r="B562" s="76">
        <v>43167</v>
      </c>
      <c r="C562" s="42">
        <v>5400.8099999999995</v>
      </c>
      <c r="D562" s="32"/>
      <c r="E562" s="42">
        <v>71.510000000000005</v>
      </c>
      <c r="F562" s="44">
        <v>80.794595790902179</v>
      </c>
      <c r="G562" s="42">
        <v>5553.1145957909021</v>
      </c>
    </row>
    <row r="563" spans="1:7" ht="14.25">
      <c r="A563" s="76">
        <v>43168</v>
      </c>
      <c r="B563" s="76">
        <v>43171</v>
      </c>
      <c r="C563" s="42">
        <v>5325.33</v>
      </c>
      <c r="D563" s="32"/>
      <c r="E563" s="42">
        <v>71.510000000000005</v>
      </c>
      <c r="F563" s="44">
        <v>80.794595790902179</v>
      </c>
      <c r="G563" s="42">
        <v>5477.6345957909025</v>
      </c>
    </row>
    <row r="564" spans="1:7" ht="14.25">
      <c r="A564" s="76">
        <v>43172</v>
      </c>
      <c r="B564" s="76">
        <v>43174</v>
      </c>
      <c r="C564" s="42">
        <v>5412.48</v>
      </c>
      <c r="D564" s="32"/>
      <c r="E564" s="42">
        <v>71.510000000000005</v>
      </c>
      <c r="F564" s="44">
        <v>80.794595790902179</v>
      </c>
      <c r="G564" s="42">
        <v>5564.7845957909021</v>
      </c>
    </row>
    <row r="565" spans="1:7" ht="14.25">
      <c r="A565" s="76">
        <v>43175</v>
      </c>
      <c r="B565" s="76">
        <v>43179</v>
      </c>
      <c r="C565" s="42">
        <v>5381.3</v>
      </c>
      <c r="D565" s="32"/>
      <c r="E565" s="42">
        <v>71.510000000000005</v>
      </c>
      <c r="F565" s="44">
        <v>80.794595790902179</v>
      </c>
      <c r="G565" s="42">
        <v>5533.6045957909027</v>
      </c>
    </row>
    <row r="566" spans="1:7" ht="14.25">
      <c r="A566" s="76">
        <v>43180</v>
      </c>
      <c r="B566" s="76">
        <v>43181</v>
      </c>
      <c r="C566" s="42">
        <v>5454.23</v>
      </c>
      <c r="D566" s="32"/>
      <c r="E566" s="42">
        <v>71.510000000000005</v>
      </c>
      <c r="F566" s="44">
        <v>80.794595790902179</v>
      </c>
      <c r="G566" s="42">
        <v>5606.5345957909021</v>
      </c>
    </row>
    <row r="567" spans="1:7" ht="14.25">
      <c r="A567" s="76">
        <v>43182</v>
      </c>
      <c r="B567" s="76">
        <v>43185</v>
      </c>
      <c r="C567" s="42">
        <v>5771.5</v>
      </c>
      <c r="D567" s="32"/>
      <c r="E567" s="42">
        <v>71.510000000000005</v>
      </c>
      <c r="F567" s="44">
        <v>80.794595790902179</v>
      </c>
      <c r="G567" s="42">
        <v>5923.8045957909026</v>
      </c>
    </row>
    <row r="568" spans="1:7" ht="14.25">
      <c r="A568" s="76">
        <v>43186</v>
      </c>
      <c r="B568" s="76">
        <v>43187</v>
      </c>
      <c r="C568" s="42">
        <v>5793.04</v>
      </c>
      <c r="D568" s="32"/>
      <c r="E568" s="42">
        <v>71.510000000000005</v>
      </c>
      <c r="F568" s="44">
        <v>80.794595790902179</v>
      </c>
      <c r="G568" s="42">
        <v>5945.3445957909025</v>
      </c>
    </row>
    <row r="569" spans="1:7" ht="14.25">
      <c r="A569" s="76">
        <v>43188</v>
      </c>
      <c r="B569" s="76">
        <v>43190</v>
      </c>
      <c r="C569" s="42">
        <v>5723.4</v>
      </c>
      <c r="D569" s="32"/>
      <c r="E569" s="42">
        <v>71.510000000000005</v>
      </c>
      <c r="F569" s="44">
        <v>80.794595790902179</v>
      </c>
      <c r="G569" s="42">
        <v>5875.7045957909022</v>
      </c>
    </row>
    <row r="570" spans="1:7" ht="14.25">
      <c r="A570" s="76">
        <v>43191</v>
      </c>
      <c r="B570" s="76">
        <v>43192</v>
      </c>
      <c r="C570" s="42">
        <v>5723.4</v>
      </c>
      <c r="D570" s="32"/>
      <c r="E570" s="42">
        <v>71.510000000000005</v>
      </c>
      <c r="F570" s="44">
        <v>80.794595790902179</v>
      </c>
      <c r="G570" s="42">
        <v>5875.7045957909022</v>
      </c>
    </row>
    <row r="571" spans="1:7" ht="14.25">
      <c r="A571" s="76">
        <v>43193</v>
      </c>
      <c r="B571" s="76">
        <v>43195</v>
      </c>
      <c r="C571" s="42">
        <v>5640.03</v>
      </c>
      <c r="D571" s="32"/>
      <c r="E571" s="42">
        <v>71.510000000000005</v>
      </c>
      <c r="F571" s="44">
        <v>80.794595790902179</v>
      </c>
      <c r="G571" s="42">
        <v>5792.3345957909023</v>
      </c>
    </row>
    <row r="572" spans="1:7" ht="14.25">
      <c r="A572" s="76">
        <v>43196</v>
      </c>
      <c r="B572" s="76">
        <v>43199</v>
      </c>
      <c r="C572" s="42">
        <v>5529.51</v>
      </c>
      <c r="D572" s="32"/>
      <c r="E572" s="42">
        <v>71.510000000000005</v>
      </c>
      <c r="F572" s="44">
        <v>80.794595790902179</v>
      </c>
      <c r="G572" s="42">
        <v>5681.8145957909028</v>
      </c>
    </row>
    <row r="573" spans="1:7" ht="14.25">
      <c r="A573" s="76">
        <v>43200</v>
      </c>
      <c r="B573" s="76">
        <v>43202</v>
      </c>
      <c r="C573" s="42">
        <v>5499.92</v>
      </c>
      <c r="D573" s="32"/>
      <c r="E573" s="42">
        <v>71.510000000000005</v>
      </c>
      <c r="F573" s="44">
        <v>80.794595790902179</v>
      </c>
      <c r="G573" s="42">
        <v>5652.2245957909026</v>
      </c>
    </row>
    <row r="574" spans="1:7" ht="14.25">
      <c r="A574" s="76">
        <v>43203</v>
      </c>
      <c r="B574" s="76">
        <v>43206</v>
      </c>
      <c r="C574" s="42">
        <v>5831.24</v>
      </c>
      <c r="D574" s="32"/>
      <c r="E574" s="42">
        <v>71.510000000000005</v>
      </c>
      <c r="F574" s="44">
        <v>80.794595790902179</v>
      </c>
      <c r="G574" s="42">
        <v>5983.5445957909023</v>
      </c>
    </row>
    <row r="575" spans="1:7" ht="14.25">
      <c r="A575" s="76">
        <v>43207</v>
      </c>
      <c r="B575" s="76">
        <v>43209</v>
      </c>
      <c r="C575" s="42">
        <v>5714.14</v>
      </c>
      <c r="D575" s="32"/>
      <c r="E575" s="42">
        <v>71.510000000000005</v>
      </c>
      <c r="F575" s="44">
        <v>80.794595790902179</v>
      </c>
      <c r="G575" s="42">
        <v>5866.4445957909029</v>
      </c>
    </row>
    <row r="576" spans="1:7" ht="14.25">
      <c r="A576" s="76">
        <v>43210</v>
      </c>
      <c r="B576" s="76">
        <v>43213</v>
      </c>
      <c r="C576" s="42">
        <v>5712.22</v>
      </c>
      <c r="D576" s="32"/>
      <c r="E576" s="42">
        <v>71.510000000000005</v>
      </c>
      <c r="F576" s="44">
        <v>80.794595790902179</v>
      </c>
      <c r="G576" s="42">
        <v>5864.5245957909028</v>
      </c>
    </row>
    <row r="577" spans="1:7" ht="14.25">
      <c r="A577" s="76">
        <v>43214</v>
      </c>
      <c r="B577" s="76">
        <v>43216</v>
      </c>
      <c r="C577" s="42">
        <v>5788.5</v>
      </c>
      <c r="D577" s="32"/>
      <c r="E577" s="42">
        <v>71.510000000000005</v>
      </c>
      <c r="F577" s="44">
        <v>80.794595790902179</v>
      </c>
      <c r="G577" s="42">
        <v>5940.8045957909026</v>
      </c>
    </row>
    <row r="578" spans="1:7" ht="14.25">
      <c r="A578" s="76">
        <v>43217</v>
      </c>
      <c r="B578" s="76">
        <v>43220</v>
      </c>
      <c r="C578" s="42">
        <v>5941.96</v>
      </c>
      <c r="D578" s="32"/>
      <c r="E578" s="42">
        <v>71.510000000000005</v>
      </c>
      <c r="F578" s="44">
        <v>80.794595790902179</v>
      </c>
      <c r="G578" s="42">
        <v>6094.2645957909026</v>
      </c>
    </row>
    <row r="579" spans="1:7" ht="14.25">
      <c r="A579" s="76">
        <v>43221</v>
      </c>
      <c r="B579" s="76">
        <v>43223</v>
      </c>
      <c r="C579" s="42">
        <v>6041.57</v>
      </c>
      <c r="D579" s="32"/>
      <c r="E579" s="42">
        <v>71.510000000000005</v>
      </c>
      <c r="F579" s="44">
        <v>80.794595790902179</v>
      </c>
      <c r="G579" s="42">
        <v>6193.8745957909023</v>
      </c>
    </row>
    <row r="580" spans="1:7" ht="14.25">
      <c r="A580" s="76">
        <v>43224</v>
      </c>
      <c r="B580" s="76">
        <v>43227</v>
      </c>
      <c r="C580" s="42">
        <v>6017.71</v>
      </c>
      <c r="D580" s="32"/>
      <c r="E580" s="42">
        <v>71.510000000000005</v>
      </c>
      <c r="F580" s="44">
        <v>80.794595790902179</v>
      </c>
      <c r="G580" s="42">
        <v>6170.0145957909026</v>
      </c>
    </row>
    <row r="581" spans="1:7" ht="14.25">
      <c r="A581" s="76">
        <v>43228</v>
      </c>
      <c r="B581" s="76">
        <v>43230</v>
      </c>
      <c r="C581" s="42">
        <v>6201.65</v>
      </c>
      <c r="D581" s="32"/>
      <c r="E581" s="42">
        <v>71.510000000000005</v>
      </c>
      <c r="F581" s="44">
        <v>80.794595790902179</v>
      </c>
      <c r="G581" s="42">
        <v>6353.9545957909022</v>
      </c>
    </row>
    <row r="582" spans="1:7" ht="14.25">
      <c r="A582" s="76">
        <v>43231</v>
      </c>
      <c r="B582" s="76">
        <v>43235</v>
      </c>
      <c r="C582" s="42">
        <v>6429.7199999999993</v>
      </c>
      <c r="D582" s="32"/>
      <c r="E582" s="42">
        <v>71.510000000000005</v>
      </c>
      <c r="F582" s="44">
        <v>80.794595790902179</v>
      </c>
      <c r="G582" s="42">
        <v>6582.0245957909019</v>
      </c>
    </row>
    <row r="583" spans="1:7" ht="14.25">
      <c r="A583" s="76">
        <v>43236</v>
      </c>
      <c r="B583" s="76">
        <v>43237</v>
      </c>
      <c r="C583" s="42">
        <v>6345.96</v>
      </c>
      <c r="D583" s="32"/>
      <c r="E583" s="42">
        <v>71.510000000000005</v>
      </c>
      <c r="F583" s="44">
        <v>80.794595790902179</v>
      </c>
      <c r="G583" s="42">
        <v>6498.2645957909026</v>
      </c>
    </row>
    <row r="584" spans="1:7" ht="13.9" customHeight="1">
      <c r="A584" s="76">
        <v>43238</v>
      </c>
      <c r="B584" s="76">
        <v>43241</v>
      </c>
      <c r="C584" s="42">
        <v>6605.9</v>
      </c>
      <c r="D584" s="32"/>
      <c r="E584" s="42">
        <v>71.510000000000005</v>
      </c>
      <c r="F584" s="44">
        <v>80.794595790902179</v>
      </c>
      <c r="G584" s="42">
        <v>6758.2045957909022</v>
      </c>
    </row>
    <row r="585" spans="1:7" ht="14.25">
      <c r="A585" s="76">
        <v>43242</v>
      </c>
      <c r="B585" s="76">
        <v>43244</v>
      </c>
      <c r="C585" s="42">
        <v>6585.57</v>
      </c>
      <c r="D585" s="32"/>
      <c r="E585" s="42">
        <v>71.510000000000005</v>
      </c>
      <c r="F585" s="44">
        <v>80.794595790902179</v>
      </c>
      <c r="G585" s="42">
        <v>6737.8745957909023</v>
      </c>
    </row>
    <row r="586" spans="1:7" ht="14.25">
      <c r="A586" s="76">
        <v>43245</v>
      </c>
      <c r="B586" s="76">
        <v>43248</v>
      </c>
      <c r="C586" s="42">
        <v>6550.32</v>
      </c>
      <c r="D586" s="32"/>
      <c r="E586" s="42">
        <v>71.510000000000005</v>
      </c>
      <c r="F586" s="44">
        <v>80.794595790902179</v>
      </c>
      <c r="G586" s="42">
        <v>6702.6245957909023</v>
      </c>
    </row>
    <row r="587" spans="1:7" ht="14.25">
      <c r="A587" s="76">
        <v>43249</v>
      </c>
      <c r="B587" s="76">
        <v>43251</v>
      </c>
      <c r="C587" s="42">
        <v>6330.02</v>
      </c>
      <c r="D587" s="32"/>
      <c r="E587" s="42">
        <v>71.510000000000005</v>
      </c>
      <c r="F587" s="44">
        <v>80.794595790902179</v>
      </c>
      <c r="G587" s="42">
        <v>6482.324595790903</v>
      </c>
    </row>
    <row r="588" spans="1:7" ht="14.25">
      <c r="A588" s="76">
        <v>43252</v>
      </c>
      <c r="B588" s="76">
        <v>43256</v>
      </c>
      <c r="C588" s="42">
        <v>6460.85</v>
      </c>
      <c r="D588" s="32"/>
      <c r="E588" s="42">
        <v>71.510000000000005</v>
      </c>
      <c r="F588" s="44">
        <v>80.794595790902179</v>
      </c>
      <c r="G588" s="42">
        <v>6613.1545957909029</v>
      </c>
    </row>
    <row r="589" spans="1:7" ht="14.25">
      <c r="A589" s="76">
        <v>43257</v>
      </c>
      <c r="B589" s="76">
        <v>43258</v>
      </c>
      <c r="C589" s="42">
        <v>6200.87</v>
      </c>
      <c r="D589" s="32"/>
      <c r="E589" s="42">
        <v>71.510000000000005</v>
      </c>
      <c r="F589" s="44">
        <v>80.794595790902179</v>
      </c>
      <c r="G589" s="42">
        <v>6353.1745957909025</v>
      </c>
    </row>
    <row r="590" spans="1:7" ht="14.25">
      <c r="A590" s="76">
        <v>43259</v>
      </c>
      <c r="B590" s="76">
        <v>43263</v>
      </c>
      <c r="C590" s="42">
        <v>6106.26</v>
      </c>
      <c r="D590" s="32"/>
      <c r="E590" s="42">
        <v>71.510000000000005</v>
      </c>
      <c r="F590" s="44">
        <v>80.794595790902179</v>
      </c>
      <c r="G590" s="42">
        <v>6258.5645957909028</v>
      </c>
    </row>
    <row r="591" spans="1:7" ht="14.25">
      <c r="A591" s="76">
        <v>43264</v>
      </c>
      <c r="B591" s="76">
        <v>43265</v>
      </c>
      <c r="C591" s="42">
        <v>6193.55</v>
      </c>
      <c r="D591" s="32"/>
      <c r="E591" s="42">
        <v>71.510000000000005</v>
      </c>
      <c r="F591" s="44">
        <v>80.794595790902179</v>
      </c>
      <c r="G591" s="42">
        <v>6345.8545957909027</v>
      </c>
    </row>
    <row r="592" spans="1:7" ht="14.25">
      <c r="A592" s="76">
        <v>43266</v>
      </c>
      <c r="B592" s="76">
        <v>43269</v>
      </c>
      <c r="C592" s="42">
        <v>6260.3499999999995</v>
      </c>
      <c r="D592" s="32"/>
      <c r="E592" s="42">
        <v>71.510000000000005</v>
      </c>
      <c r="F592" s="44">
        <v>80.794595790902179</v>
      </c>
      <c r="G592" s="42">
        <v>6412.654595790902</v>
      </c>
    </row>
    <row r="593" spans="1:7" ht="14.25">
      <c r="A593" s="76">
        <v>43270</v>
      </c>
      <c r="B593" s="76">
        <v>43272</v>
      </c>
      <c r="C593" s="42">
        <v>5975.5599999999995</v>
      </c>
      <c r="D593" s="32"/>
      <c r="E593" s="42">
        <v>71.510000000000005</v>
      </c>
      <c r="F593" s="44">
        <v>80.794595790902179</v>
      </c>
      <c r="G593" s="42">
        <v>6127.8645957909021</v>
      </c>
    </row>
    <row r="594" spans="1:7" ht="14.25">
      <c r="A594" s="76">
        <v>43273</v>
      </c>
      <c r="B594" s="76">
        <v>43276</v>
      </c>
      <c r="C594" s="42">
        <v>6185.53</v>
      </c>
      <c r="D594" s="32"/>
      <c r="E594" s="42">
        <v>71.510000000000005</v>
      </c>
      <c r="F594" s="44">
        <v>80.794595790902179</v>
      </c>
      <c r="G594" s="42">
        <v>6337.8345957909023</v>
      </c>
    </row>
    <row r="595" spans="1:7" ht="14.25">
      <c r="A595" s="76">
        <v>43277</v>
      </c>
      <c r="B595" s="76">
        <v>43279</v>
      </c>
      <c r="C595" s="42">
        <v>6260.63</v>
      </c>
      <c r="D595" s="32"/>
      <c r="E595" s="42">
        <v>71.510000000000005</v>
      </c>
      <c r="F595" s="44">
        <v>80.794595790902179</v>
      </c>
      <c r="G595" s="42">
        <v>6412.9345957909027</v>
      </c>
    </row>
    <row r="596" spans="1:7" ht="14.25">
      <c r="A596" s="76">
        <v>43280</v>
      </c>
      <c r="B596" s="76">
        <v>43281</v>
      </c>
      <c r="C596" s="42">
        <v>6378.6399999999994</v>
      </c>
      <c r="D596" s="32"/>
      <c r="E596" s="42">
        <v>71.510000000000005</v>
      </c>
      <c r="F596" s="44">
        <v>80.794595790902179</v>
      </c>
      <c r="G596" s="42">
        <v>6530.944595790902</v>
      </c>
    </row>
    <row r="597" spans="1:7" ht="14.25">
      <c r="A597" s="76">
        <v>43282</v>
      </c>
      <c r="B597" s="76">
        <v>43284</v>
      </c>
      <c r="C597" s="42">
        <v>6378.6399999999994</v>
      </c>
      <c r="D597" s="32"/>
      <c r="E597" s="42">
        <v>71.510000000000005</v>
      </c>
      <c r="F597" s="44">
        <v>80.794595790902179</v>
      </c>
      <c r="G597" s="42">
        <v>6530.944595790902</v>
      </c>
    </row>
    <row r="598" spans="1:7" ht="14.25">
      <c r="A598" s="76">
        <v>43285</v>
      </c>
      <c r="B598" s="76">
        <v>43286</v>
      </c>
      <c r="C598" s="42">
        <v>6518.3</v>
      </c>
      <c r="D598" s="32"/>
      <c r="E598" s="42">
        <v>71.510000000000005</v>
      </c>
      <c r="F598" s="44">
        <v>80.794595790902179</v>
      </c>
      <c r="G598" s="42">
        <v>6670.6045957909027</v>
      </c>
    </row>
    <row r="599" spans="1:7" ht="14.25">
      <c r="A599" s="76">
        <v>43287</v>
      </c>
      <c r="B599" s="76">
        <v>43290</v>
      </c>
      <c r="C599" s="42">
        <v>6353.1799999999994</v>
      </c>
      <c r="D599" s="32"/>
      <c r="E599" s="42">
        <v>71.510000000000005</v>
      </c>
      <c r="F599" s="44">
        <v>80.794595790902179</v>
      </c>
      <c r="G599" s="42">
        <v>6505.4845957909019</v>
      </c>
    </row>
    <row r="600" spans="1:7" ht="14.25">
      <c r="A600" s="76">
        <v>43291</v>
      </c>
      <c r="B600" s="76">
        <v>43293</v>
      </c>
      <c r="C600" s="42">
        <v>6286.5</v>
      </c>
      <c r="D600" s="32"/>
      <c r="E600" s="42">
        <v>71.510000000000005</v>
      </c>
      <c r="F600" s="44">
        <v>80.794595790902179</v>
      </c>
      <c r="G600" s="42">
        <v>6438.8045957909026</v>
      </c>
    </row>
    <row r="601" spans="1:7" ht="14.25">
      <c r="A601" s="76">
        <v>43294</v>
      </c>
      <c r="B601" s="76">
        <v>43297</v>
      </c>
      <c r="C601" s="42">
        <v>6053.11</v>
      </c>
      <c r="D601" s="32"/>
      <c r="E601" s="42">
        <v>71.510000000000005</v>
      </c>
      <c r="F601" s="44">
        <v>80.794595790902179</v>
      </c>
      <c r="G601" s="42">
        <v>6205.4145957909022</v>
      </c>
    </row>
    <row r="602" spans="1:7" ht="14.25">
      <c r="A602" s="76">
        <v>43298</v>
      </c>
      <c r="B602" s="76">
        <v>43300</v>
      </c>
      <c r="C602" s="42">
        <v>6159.36</v>
      </c>
      <c r="D602" s="32"/>
      <c r="E602" s="42">
        <v>71.510000000000005</v>
      </c>
      <c r="F602" s="44">
        <v>80.794595790902179</v>
      </c>
      <c r="G602" s="42">
        <v>6311.6645957909022</v>
      </c>
    </row>
    <row r="603" spans="1:7" ht="14.25">
      <c r="A603" s="76">
        <v>43301</v>
      </c>
      <c r="B603" s="76">
        <v>43304</v>
      </c>
      <c r="C603" s="42">
        <v>6025.99</v>
      </c>
      <c r="D603" s="32"/>
      <c r="E603" s="42">
        <v>71.510000000000005</v>
      </c>
      <c r="F603" s="44">
        <v>80.794595790902179</v>
      </c>
      <c r="G603" s="42">
        <v>6178.2945957909023</v>
      </c>
    </row>
    <row r="604" spans="1:7" ht="14.25">
      <c r="A604" s="76">
        <v>43305</v>
      </c>
      <c r="B604" s="76">
        <v>43307</v>
      </c>
      <c r="C604" s="42">
        <v>6087.57</v>
      </c>
      <c r="D604" s="32"/>
      <c r="E604" s="42">
        <v>71.510000000000005</v>
      </c>
      <c r="F604" s="44">
        <v>80.794595790902179</v>
      </c>
      <c r="G604" s="42">
        <v>6239.8745957909023</v>
      </c>
    </row>
    <row r="605" spans="1:7" ht="14.25">
      <c r="A605" s="76">
        <v>43308</v>
      </c>
      <c r="B605" s="76">
        <v>43311</v>
      </c>
      <c r="C605" s="42">
        <v>6246.79</v>
      </c>
      <c r="D605" s="32"/>
      <c r="E605" s="42">
        <v>71.510000000000005</v>
      </c>
      <c r="F605" s="44">
        <v>80.794595790902179</v>
      </c>
      <c r="G605" s="42">
        <v>6399.0945957909025</v>
      </c>
    </row>
    <row r="606" spans="1:7" ht="14.25">
      <c r="A606" s="76">
        <v>43312</v>
      </c>
      <c r="B606" s="76">
        <v>43314</v>
      </c>
      <c r="C606" s="42">
        <v>6233.12</v>
      </c>
      <c r="D606" s="32"/>
      <c r="E606" s="42">
        <v>71.510000000000005</v>
      </c>
      <c r="F606" s="44">
        <v>80.794595790902179</v>
      </c>
      <c r="G606" s="42">
        <v>6385.4245957909025</v>
      </c>
    </row>
    <row r="607" spans="1:7" ht="14.25">
      <c r="A607" s="76">
        <v>43315</v>
      </c>
      <c r="B607" s="76">
        <v>43318</v>
      </c>
      <c r="C607" s="42">
        <v>6078.49</v>
      </c>
      <c r="D607" s="32"/>
      <c r="E607" s="42">
        <v>71.510000000000005</v>
      </c>
      <c r="F607" s="44">
        <v>80.794595790902179</v>
      </c>
      <c r="G607" s="42">
        <v>6230.7945957909023</v>
      </c>
    </row>
    <row r="608" spans="1:7" ht="14.25">
      <c r="A608" s="76">
        <v>43319</v>
      </c>
      <c r="B608" s="76">
        <v>43321</v>
      </c>
      <c r="C608" s="42">
        <v>6195.9</v>
      </c>
      <c r="D608" s="32"/>
      <c r="E608" s="42">
        <v>71.510000000000005</v>
      </c>
      <c r="F608" s="44">
        <v>80.794595790902179</v>
      </c>
      <c r="G608" s="42">
        <v>6348.2045957909022</v>
      </c>
    </row>
    <row r="609" spans="1:7" ht="14.25">
      <c r="A609" s="76">
        <v>43322</v>
      </c>
      <c r="B609" s="76">
        <v>43325</v>
      </c>
      <c r="C609" s="42">
        <v>6136.25</v>
      </c>
      <c r="D609" s="32"/>
      <c r="E609" s="42">
        <v>71.510000000000005</v>
      </c>
      <c r="F609" s="44">
        <v>80.794595790902179</v>
      </c>
      <c r="G609" s="42">
        <v>6288.5545957909026</v>
      </c>
    </row>
    <row r="610" spans="1:7" ht="14.25">
      <c r="A610" s="76">
        <v>43326</v>
      </c>
      <c r="B610" s="76">
        <v>43328</v>
      </c>
      <c r="C610" s="42">
        <v>6255.06</v>
      </c>
      <c r="D610" s="32"/>
      <c r="E610" s="42">
        <v>71.510000000000005</v>
      </c>
      <c r="F610" s="44">
        <v>80.794595790902179</v>
      </c>
      <c r="G610" s="42">
        <v>6407.364595790903</v>
      </c>
    </row>
    <row r="611" spans="1:7" ht="14.25">
      <c r="A611" s="76">
        <v>43329</v>
      </c>
      <c r="B611" s="76">
        <v>43333</v>
      </c>
      <c r="C611" s="42">
        <v>6282.08</v>
      </c>
      <c r="D611" s="32"/>
      <c r="E611" s="42">
        <v>71.510000000000005</v>
      </c>
      <c r="F611" s="44">
        <v>80.794595790902179</v>
      </c>
      <c r="G611" s="42">
        <v>6434.3845957909025</v>
      </c>
    </row>
    <row r="612" spans="1:7" ht="14.25">
      <c r="A612" s="76">
        <v>43334</v>
      </c>
      <c r="B612" s="76">
        <v>43335</v>
      </c>
      <c r="C612" s="42">
        <v>6389.91</v>
      </c>
      <c r="D612" s="32"/>
      <c r="E612" s="42">
        <v>71.510000000000005</v>
      </c>
      <c r="F612" s="44">
        <v>80.794595790902179</v>
      </c>
      <c r="G612" s="42">
        <v>6542.2145957909024</v>
      </c>
    </row>
    <row r="613" spans="1:7" ht="14.25">
      <c r="A613" s="76">
        <v>43336</v>
      </c>
      <c r="B613" s="76">
        <v>43339</v>
      </c>
      <c r="C613" s="42">
        <v>6488.18</v>
      </c>
      <c r="D613" s="32"/>
      <c r="E613" s="42">
        <v>71.510000000000005</v>
      </c>
      <c r="F613" s="44">
        <v>80.794595790902179</v>
      </c>
      <c r="G613" s="42">
        <v>6640.4845957909029</v>
      </c>
    </row>
    <row r="614" spans="1:7" ht="14.25">
      <c r="A614" s="76">
        <v>43340</v>
      </c>
      <c r="B614" s="76">
        <v>43342</v>
      </c>
      <c r="C614" s="42">
        <v>6588.7</v>
      </c>
      <c r="D614" s="32"/>
      <c r="E614" s="42">
        <v>71.510000000000005</v>
      </c>
      <c r="F614" s="44">
        <v>80.794595790902179</v>
      </c>
      <c r="G614" s="42">
        <v>6741.0045957909024</v>
      </c>
    </row>
    <row r="615" spans="1:7" ht="14.25">
      <c r="A615" s="76">
        <v>43343</v>
      </c>
      <c r="B615" s="76">
        <v>43343</v>
      </c>
      <c r="C615" s="42">
        <v>6678.4</v>
      </c>
      <c r="D615" s="32"/>
      <c r="E615" s="42">
        <v>71.510000000000005</v>
      </c>
      <c r="F615" s="44">
        <v>80.794595790902179</v>
      </c>
      <c r="G615" s="42">
        <v>6830.7045957909022</v>
      </c>
    </row>
    <row r="616" spans="1:7" ht="14.25">
      <c r="A616" s="76">
        <v>43344</v>
      </c>
      <c r="B616" s="76">
        <v>43346</v>
      </c>
      <c r="C616" s="42">
        <v>6678.4</v>
      </c>
      <c r="D616" s="32"/>
      <c r="E616" s="42">
        <v>71.510000000000005</v>
      </c>
      <c r="F616" s="44">
        <v>80.794595790902179</v>
      </c>
      <c r="G616" s="42">
        <v>6830.7045957909022</v>
      </c>
    </row>
    <row r="617" spans="1:7" ht="14.25">
      <c r="A617" s="76">
        <v>43347</v>
      </c>
      <c r="B617" s="76">
        <v>43349</v>
      </c>
      <c r="C617" s="42">
        <v>6791.4</v>
      </c>
      <c r="D617" s="32"/>
      <c r="E617" s="42">
        <v>71.510000000000005</v>
      </c>
      <c r="F617" s="44">
        <v>80.794595790902179</v>
      </c>
      <c r="G617" s="42">
        <v>6943.7045957909022</v>
      </c>
    </row>
    <row r="618" spans="1:7" ht="14.25">
      <c r="A618" s="76">
        <v>43350</v>
      </c>
      <c r="B618" s="76">
        <v>43353</v>
      </c>
      <c r="C618" s="42">
        <v>6897.51</v>
      </c>
      <c r="D618" s="32"/>
      <c r="E618" s="42">
        <v>71.510000000000005</v>
      </c>
      <c r="F618" s="44">
        <v>80.794595790902179</v>
      </c>
      <c r="G618" s="42">
        <v>7049.8145957909028</v>
      </c>
    </row>
    <row r="619" spans="1:7" ht="14.25">
      <c r="A619" s="76">
        <v>43354</v>
      </c>
      <c r="B619" s="76">
        <v>43356</v>
      </c>
      <c r="C619" s="42">
        <v>6850.28</v>
      </c>
      <c r="D619" s="32"/>
      <c r="E619" s="42">
        <v>71.510000000000005</v>
      </c>
      <c r="F619" s="44">
        <v>80.794595790902179</v>
      </c>
      <c r="G619" s="42">
        <v>7002.5845957909023</v>
      </c>
    </row>
    <row r="620" spans="1:7" ht="14.25">
      <c r="A620" s="76">
        <v>43357</v>
      </c>
      <c r="B620" s="76">
        <v>43360</v>
      </c>
      <c r="C620" s="42">
        <v>6949.92</v>
      </c>
      <c r="D620" s="32"/>
      <c r="E620" s="42">
        <v>71.510000000000005</v>
      </c>
      <c r="F620" s="44">
        <v>80.794595790902179</v>
      </c>
      <c r="G620" s="42">
        <v>7102.2245957909026</v>
      </c>
    </row>
    <row r="621" spans="1:7" ht="14.25">
      <c r="A621" s="76">
        <v>43361</v>
      </c>
      <c r="B621" s="76">
        <v>43363</v>
      </c>
      <c r="C621" s="42">
        <v>6645.65</v>
      </c>
      <c r="D621" s="32"/>
      <c r="E621" s="42">
        <v>71.510000000000005</v>
      </c>
      <c r="F621" s="44">
        <v>80.794595790902179</v>
      </c>
      <c r="G621" s="42">
        <v>6797.9545957909022</v>
      </c>
    </row>
    <row r="622" spans="1:7" ht="14.25">
      <c r="A622" s="76">
        <v>43364</v>
      </c>
      <c r="B622" s="76">
        <v>43367</v>
      </c>
      <c r="C622" s="42">
        <v>6748.76</v>
      </c>
      <c r="D622" s="32"/>
      <c r="E622" s="42">
        <v>71.510000000000005</v>
      </c>
      <c r="F622" s="44">
        <v>80.794595790902179</v>
      </c>
      <c r="G622" s="42">
        <v>6901.0645957909028</v>
      </c>
    </row>
    <row r="623" spans="1:7" ht="14.25">
      <c r="A623" s="76">
        <v>43368</v>
      </c>
      <c r="B623" s="76">
        <v>43370</v>
      </c>
      <c r="C623" s="42">
        <v>6701.89</v>
      </c>
      <c r="D623" s="32"/>
      <c r="E623" s="42">
        <v>71.510000000000005</v>
      </c>
      <c r="F623" s="44">
        <v>80.794595790902179</v>
      </c>
      <c r="G623" s="42">
        <v>6854.1945957909029</v>
      </c>
    </row>
    <row r="624" spans="1:7" ht="14.25">
      <c r="A624" s="76">
        <v>43371</v>
      </c>
      <c r="B624" s="76">
        <v>43374</v>
      </c>
      <c r="C624" s="42">
        <v>6903.36</v>
      </c>
      <c r="D624" s="32"/>
      <c r="E624" s="42">
        <v>71.510000000000005</v>
      </c>
      <c r="F624" s="44">
        <v>80.794595790902179</v>
      </c>
      <c r="G624" s="42">
        <v>7055.6645957909022</v>
      </c>
    </row>
    <row r="625" spans="1:7" ht="14.25">
      <c r="A625" s="76">
        <v>43375</v>
      </c>
      <c r="B625" s="76">
        <v>43377</v>
      </c>
      <c r="C625" s="42">
        <v>6998.03</v>
      </c>
      <c r="D625" s="32"/>
      <c r="E625" s="42">
        <v>71.510000000000005</v>
      </c>
      <c r="F625" s="44">
        <v>80.794595790902179</v>
      </c>
      <c r="G625" s="42">
        <v>7150.3345957909023</v>
      </c>
    </row>
    <row r="626" spans="1:7" ht="14.25">
      <c r="A626" s="76">
        <v>43378</v>
      </c>
      <c r="B626" s="76">
        <v>43381</v>
      </c>
      <c r="C626" s="42">
        <v>7302.29</v>
      </c>
      <c r="D626" s="32"/>
      <c r="E626" s="42">
        <v>71.510000000000005</v>
      </c>
      <c r="F626" s="44">
        <v>80.794595790902179</v>
      </c>
      <c r="G626" s="42">
        <v>7454.5945957909025</v>
      </c>
    </row>
    <row r="627" spans="1:7" ht="14.25">
      <c r="A627" s="76">
        <v>43382</v>
      </c>
      <c r="B627" s="76">
        <v>43384</v>
      </c>
      <c r="C627" s="42">
        <v>7222.19</v>
      </c>
      <c r="D627" s="32"/>
      <c r="E627" s="42">
        <v>71.510000000000005</v>
      </c>
      <c r="F627" s="44">
        <v>80.794595790902179</v>
      </c>
      <c r="G627" s="42">
        <v>7374.4945957909022</v>
      </c>
    </row>
    <row r="628" spans="1:7" ht="14.25">
      <c r="A628" s="76">
        <v>43385</v>
      </c>
      <c r="B628" s="76">
        <v>43389</v>
      </c>
      <c r="C628" s="42">
        <v>7298.42</v>
      </c>
      <c r="D628" s="32"/>
      <c r="E628" s="42">
        <v>71.510000000000005</v>
      </c>
      <c r="F628" s="44">
        <v>80.794595790902179</v>
      </c>
      <c r="G628" s="42">
        <v>7450.7245957909026</v>
      </c>
    </row>
    <row r="629" spans="1:7" ht="14.25">
      <c r="A629" s="76">
        <v>43390</v>
      </c>
      <c r="B629" s="76">
        <v>43391</v>
      </c>
      <c r="C629" s="42">
        <v>7149.9299999999994</v>
      </c>
      <c r="D629" s="32"/>
      <c r="E629" s="42">
        <v>71.510000000000005</v>
      </c>
      <c r="F629" s="44">
        <v>80.794595790902179</v>
      </c>
      <c r="G629" s="42">
        <v>7302.2345957909019</v>
      </c>
    </row>
    <row r="630" spans="1:7" ht="14.25">
      <c r="A630" s="76">
        <v>43392</v>
      </c>
      <c r="B630" s="76">
        <v>43395</v>
      </c>
      <c r="C630" s="42">
        <v>7014.98</v>
      </c>
      <c r="D630" s="32"/>
      <c r="E630" s="42">
        <v>71.510000000000005</v>
      </c>
      <c r="F630" s="44">
        <v>80.794595790902179</v>
      </c>
      <c r="G630" s="42">
        <v>7167.2845957909021</v>
      </c>
    </row>
    <row r="631" spans="1:7" ht="14.25">
      <c r="A631" s="76">
        <v>43396</v>
      </c>
      <c r="B631" s="76">
        <v>43398</v>
      </c>
      <c r="C631" s="42">
        <v>7068.3</v>
      </c>
      <c r="D631" s="32"/>
      <c r="E631" s="42">
        <v>71.510000000000005</v>
      </c>
      <c r="F631" s="44">
        <v>80.794595790902179</v>
      </c>
      <c r="G631" s="42">
        <v>7220.6045957909027</v>
      </c>
    </row>
    <row r="632" spans="1:7" ht="14.25">
      <c r="A632" s="76">
        <v>43399</v>
      </c>
      <c r="B632" s="76">
        <v>43402</v>
      </c>
      <c r="C632" s="42">
        <v>6950.67</v>
      </c>
      <c r="D632" s="32"/>
      <c r="E632" s="42">
        <v>71.510000000000005</v>
      </c>
      <c r="F632" s="44">
        <v>80.794595790902179</v>
      </c>
      <c r="G632" s="42">
        <v>7102.9745957909026</v>
      </c>
    </row>
    <row r="633" spans="1:7" ht="14.25">
      <c r="A633" s="76">
        <v>43403</v>
      </c>
      <c r="B633" s="76">
        <v>43405</v>
      </c>
      <c r="C633" s="42">
        <v>7237.84</v>
      </c>
      <c r="D633" s="32"/>
      <c r="E633" s="42">
        <v>71.510000000000005</v>
      </c>
      <c r="F633" s="44">
        <v>80.794595790902179</v>
      </c>
      <c r="G633" s="42">
        <v>7390.1445957909027</v>
      </c>
    </row>
    <row r="634" spans="1:7" ht="14.25">
      <c r="A634" s="76">
        <v>43406</v>
      </c>
      <c r="B634" s="76">
        <v>43410</v>
      </c>
      <c r="C634" s="42">
        <v>7174.87</v>
      </c>
      <c r="D634" s="32"/>
      <c r="E634" s="42">
        <v>71.510000000000005</v>
      </c>
      <c r="F634" s="44">
        <v>80.794595790902179</v>
      </c>
      <c r="G634" s="42">
        <v>7327.1745957909025</v>
      </c>
    </row>
    <row r="635" spans="1:7" ht="14.25">
      <c r="A635" s="76">
        <v>43411</v>
      </c>
      <c r="B635" s="76">
        <v>43412</v>
      </c>
      <c r="C635" s="42">
        <v>6906.66</v>
      </c>
      <c r="D635" s="32"/>
      <c r="E635" s="42">
        <v>71.510000000000005</v>
      </c>
      <c r="F635" s="44">
        <v>80.794595790902179</v>
      </c>
      <c r="G635" s="42">
        <v>7058.9645957909024</v>
      </c>
    </row>
    <row r="636" spans="1:7" ht="14.25">
      <c r="A636" s="76">
        <v>43413</v>
      </c>
      <c r="B636" s="76">
        <v>43417</v>
      </c>
      <c r="C636" s="42">
        <v>6959.19</v>
      </c>
      <c r="D636" s="32"/>
      <c r="E636" s="42">
        <v>71.510000000000005</v>
      </c>
      <c r="F636" s="44">
        <v>80.794595790902179</v>
      </c>
      <c r="G636" s="42">
        <v>7111.4945957909022</v>
      </c>
    </row>
    <row r="637" spans="1:7" ht="13.9" customHeight="1">
      <c r="A637" s="76">
        <v>43418</v>
      </c>
      <c r="B637" s="76">
        <v>43419</v>
      </c>
      <c r="C637" s="42">
        <v>6685.36</v>
      </c>
      <c r="D637" s="32"/>
      <c r="E637" s="42">
        <v>71.510000000000005</v>
      </c>
      <c r="F637" s="44">
        <v>80.794595790902179</v>
      </c>
      <c r="G637" s="42">
        <v>6837.6645957909022</v>
      </c>
    </row>
    <row r="638" spans="1:7" ht="13.9" customHeight="1">
      <c r="A638" s="76">
        <v>43420</v>
      </c>
      <c r="B638" s="76">
        <v>43423</v>
      </c>
      <c r="C638" s="42">
        <v>6528.64</v>
      </c>
      <c r="D638" s="32"/>
      <c r="E638" s="42">
        <v>71.510000000000005</v>
      </c>
      <c r="F638" s="44">
        <v>80.794595790902179</v>
      </c>
      <c r="G638" s="42">
        <v>6680.9445957909029</v>
      </c>
    </row>
    <row r="639" spans="1:7" ht="13.9" customHeight="1">
      <c r="A639" s="76">
        <v>43424</v>
      </c>
      <c r="B639" s="76">
        <v>43426</v>
      </c>
      <c r="C639" s="42">
        <v>6458.23</v>
      </c>
      <c r="D639" s="32"/>
      <c r="E639" s="42">
        <v>71.510000000000005</v>
      </c>
      <c r="F639" s="44">
        <v>80.794595790902179</v>
      </c>
      <c r="G639" s="42">
        <v>6610.5345957909021</v>
      </c>
    </row>
    <row r="640" spans="1:7" ht="13.9" customHeight="1">
      <c r="A640" s="76">
        <v>43427</v>
      </c>
      <c r="B640" s="76">
        <v>43430</v>
      </c>
      <c r="C640" s="42">
        <v>6097.5599999999995</v>
      </c>
      <c r="D640" s="32"/>
      <c r="E640" s="42">
        <v>71.510000000000005</v>
      </c>
      <c r="F640" s="44">
        <v>80.794595790902179</v>
      </c>
      <c r="G640" s="42">
        <v>6249.8645957909021</v>
      </c>
    </row>
    <row r="641" spans="1:7" ht="13.9" customHeight="1">
      <c r="A641" s="76">
        <v>43431</v>
      </c>
      <c r="B641" s="76">
        <v>43433</v>
      </c>
      <c r="C641" s="42">
        <v>6097.5599999999995</v>
      </c>
      <c r="D641" s="32"/>
      <c r="E641" s="42">
        <v>71.510000000000005</v>
      </c>
      <c r="F641" s="44">
        <v>80.794595790902179</v>
      </c>
      <c r="G641" s="42">
        <v>6249.8645957909021</v>
      </c>
    </row>
    <row r="642" spans="1:7" ht="13.9" customHeight="1">
      <c r="A642" s="76">
        <v>43434</v>
      </c>
      <c r="B642" s="76">
        <v>43437</v>
      </c>
      <c r="C642" s="42">
        <v>5788.63</v>
      </c>
      <c r="D642" s="32"/>
      <c r="E642" s="42">
        <v>71.510000000000005</v>
      </c>
      <c r="F642" s="44">
        <v>80.794595790902179</v>
      </c>
      <c r="G642" s="42">
        <v>5940.9345957909027</v>
      </c>
    </row>
    <row r="643" spans="1:7" ht="13.9" customHeight="1">
      <c r="A643" s="76">
        <v>43438</v>
      </c>
      <c r="B643" s="76">
        <v>43440</v>
      </c>
      <c r="C643" s="42">
        <v>5704.39</v>
      </c>
      <c r="D643" s="32"/>
      <c r="E643" s="42">
        <v>71.510000000000005</v>
      </c>
      <c r="F643" s="44">
        <v>80.794595790902179</v>
      </c>
      <c r="G643" s="42">
        <v>5856.6945957909029</v>
      </c>
    </row>
    <row r="644" spans="1:7" ht="13.9" customHeight="1">
      <c r="A644" s="76">
        <v>43441</v>
      </c>
      <c r="B644" s="76">
        <v>43444</v>
      </c>
      <c r="C644" s="42">
        <v>5752.75</v>
      </c>
      <c r="D644" s="32"/>
      <c r="E644" s="42">
        <v>71.510000000000005</v>
      </c>
      <c r="F644" s="44">
        <v>80.794595790902179</v>
      </c>
      <c r="G644" s="42">
        <v>5905.0545957909026</v>
      </c>
    </row>
    <row r="645" spans="1:7" ht="13.9" customHeight="1">
      <c r="A645" s="76">
        <v>43445</v>
      </c>
      <c r="B645" s="76">
        <v>43447</v>
      </c>
      <c r="C645" s="42">
        <v>5793.53</v>
      </c>
      <c r="D645" s="32"/>
      <c r="E645" s="42">
        <v>71.510000000000005</v>
      </c>
      <c r="F645" s="44">
        <v>80.794595790902179</v>
      </c>
      <c r="G645" s="42">
        <v>5945.8345957909023</v>
      </c>
    </row>
    <row r="646" spans="1:7" ht="13.9" customHeight="1">
      <c r="A646" s="76">
        <v>43448</v>
      </c>
      <c r="B646" s="76">
        <v>43451</v>
      </c>
      <c r="C646" s="42">
        <v>5664.31</v>
      </c>
      <c r="D646" s="32"/>
      <c r="E646" s="42">
        <v>71.510000000000005</v>
      </c>
      <c r="F646" s="44">
        <v>80.794595790902179</v>
      </c>
      <c r="G646" s="42">
        <v>5816.614595790903</v>
      </c>
    </row>
    <row r="647" spans="1:7" ht="13.9" customHeight="1">
      <c r="A647" s="76">
        <v>43452</v>
      </c>
      <c r="B647" s="76">
        <v>43454</v>
      </c>
      <c r="C647" s="42">
        <v>5646.61</v>
      </c>
      <c r="D647" s="32"/>
      <c r="E647" s="42">
        <v>71.510000000000005</v>
      </c>
      <c r="F647" s="44">
        <v>80.794595790902179</v>
      </c>
      <c r="G647" s="42">
        <v>5798.9145957909022</v>
      </c>
    </row>
    <row r="648" spans="1:7" ht="13.9" customHeight="1">
      <c r="A648" s="76">
        <v>43455</v>
      </c>
      <c r="B648" s="76">
        <v>43458</v>
      </c>
      <c r="C648" s="42">
        <v>5547.63</v>
      </c>
      <c r="D648" s="32"/>
      <c r="E648" s="42">
        <v>71.510000000000005</v>
      </c>
      <c r="F648" s="44">
        <v>80.794595790902179</v>
      </c>
      <c r="G648" s="42">
        <v>5699.9345957909027</v>
      </c>
    </row>
    <row r="649" spans="1:7" ht="13.9" customHeight="1">
      <c r="A649" s="76">
        <v>43459</v>
      </c>
      <c r="B649" s="76">
        <v>43461</v>
      </c>
      <c r="C649" s="42">
        <v>5367.19</v>
      </c>
      <c r="D649" s="32"/>
      <c r="E649" s="42">
        <v>71.510000000000005</v>
      </c>
      <c r="F649" s="44">
        <v>80.794595790902179</v>
      </c>
      <c r="G649" s="42">
        <v>5519.4945957909022</v>
      </c>
    </row>
    <row r="650" spans="1:7" ht="13.9" customHeight="1">
      <c r="A650" s="76">
        <v>43462</v>
      </c>
      <c r="B650" s="76">
        <v>43465</v>
      </c>
      <c r="C650" s="42">
        <v>5441.8</v>
      </c>
      <c r="D650" s="32"/>
      <c r="E650" s="42">
        <v>71.510000000000005</v>
      </c>
      <c r="F650" s="44">
        <v>80.794595790902179</v>
      </c>
      <c r="G650" s="42">
        <v>5594.1045957909027</v>
      </c>
    </row>
    <row r="651" spans="1:7" ht="13.9" customHeight="1">
      <c r="A651" s="76">
        <v>43466</v>
      </c>
      <c r="B651" s="76">
        <v>43468</v>
      </c>
      <c r="C651" s="42">
        <v>5234.4299999999994</v>
      </c>
      <c r="D651" s="32"/>
      <c r="E651" s="42">
        <v>71.510000000000005</v>
      </c>
      <c r="F651" s="47">
        <v>83.218433664629245</v>
      </c>
      <c r="G651" s="42">
        <f t="shared" ref="G651:G656" si="0">SUM(C651:F651)</f>
        <v>5389.1584336646292</v>
      </c>
    </row>
    <row r="652" spans="1:7" ht="13.9" customHeight="1">
      <c r="A652" s="76">
        <v>43469</v>
      </c>
      <c r="B652" s="76">
        <v>43473</v>
      </c>
      <c r="C652" s="42">
        <v>5349.79</v>
      </c>
      <c r="D652" s="32"/>
      <c r="E652" s="42">
        <v>71.510000000000005</v>
      </c>
      <c r="F652" s="51">
        <v>83.218433664629245</v>
      </c>
      <c r="G652" s="42">
        <f t="shared" si="0"/>
        <v>5504.5184336646298</v>
      </c>
    </row>
    <row r="653" spans="1:7" ht="13.9" customHeight="1">
      <c r="A653" s="76">
        <v>43474</v>
      </c>
      <c r="B653" s="76">
        <v>43475</v>
      </c>
      <c r="C653" s="42">
        <v>5590.72</v>
      </c>
      <c r="D653" s="32"/>
      <c r="E653" s="42">
        <v>71.510000000000005</v>
      </c>
      <c r="F653" s="51">
        <v>83.218433664629245</v>
      </c>
      <c r="G653" s="42">
        <f t="shared" si="0"/>
        <v>5745.4484336646301</v>
      </c>
    </row>
    <row r="654" spans="1:7" ht="13.9" customHeight="1">
      <c r="A654" s="76">
        <v>43476</v>
      </c>
      <c r="B654" s="76">
        <v>43479</v>
      </c>
      <c r="C654" s="42">
        <v>5774.67</v>
      </c>
      <c r="D654" s="32"/>
      <c r="E654" s="42">
        <v>71.510000000000005</v>
      </c>
      <c r="F654" s="51">
        <v>83.218433664629245</v>
      </c>
      <c r="G654" s="42">
        <f t="shared" si="0"/>
        <v>5929.3984336646299</v>
      </c>
    </row>
    <row r="655" spans="1:7" ht="13.9" customHeight="1">
      <c r="A655" s="76">
        <v>43480</v>
      </c>
      <c r="B655" s="76">
        <v>43482</v>
      </c>
      <c r="C655" s="42">
        <v>5736.17</v>
      </c>
      <c r="D655" s="32"/>
      <c r="E655" s="42">
        <v>71.510000000000005</v>
      </c>
      <c r="F655" s="51">
        <v>83.218433664629245</v>
      </c>
      <c r="G655" s="42">
        <f t="shared" si="0"/>
        <v>5890.8984336646299</v>
      </c>
    </row>
    <row r="656" spans="1:7" ht="13.9" customHeight="1">
      <c r="A656" s="76">
        <v>43483</v>
      </c>
      <c r="B656" s="76">
        <v>43486</v>
      </c>
      <c r="C656" s="42">
        <v>5852.48</v>
      </c>
      <c r="D656" s="32"/>
      <c r="E656" s="42">
        <v>71.510000000000005</v>
      </c>
      <c r="F656" s="51">
        <v>83.218433664629245</v>
      </c>
      <c r="G656" s="42">
        <f t="shared" si="0"/>
        <v>6007.2084336646294</v>
      </c>
    </row>
    <row r="657" spans="1:7" ht="13.9" customHeight="1">
      <c r="A657" s="76">
        <v>43487</v>
      </c>
      <c r="B657" s="76">
        <v>43489</v>
      </c>
      <c r="C657" s="42">
        <v>5935.32</v>
      </c>
      <c r="D657" s="32"/>
      <c r="E657" s="42">
        <v>71.510000000000005</v>
      </c>
      <c r="F657" s="51">
        <v>83.218433664629245</v>
      </c>
      <c r="G657" s="42">
        <f t="shared" ref="G657:G662" si="1">SUM(C657:F657)</f>
        <v>6090.0484336646296</v>
      </c>
    </row>
    <row r="658" spans="1:7" ht="13.9" customHeight="1">
      <c r="A658" s="76">
        <v>43490</v>
      </c>
      <c r="B658" s="76">
        <v>43493</v>
      </c>
      <c r="C658" s="42">
        <v>5871.85</v>
      </c>
      <c r="D658" s="32"/>
      <c r="E658" s="42">
        <v>71.510000000000005</v>
      </c>
      <c r="F658" s="51">
        <v>83.218433664629245</v>
      </c>
      <c r="G658" s="42">
        <f t="shared" si="1"/>
        <v>6026.5784336646302</v>
      </c>
    </row>
    <row r="659" spans="1:7" ht="13.9" customHeight="1">
      <c r="A659" s="76">
        <v>43494</v>
      </c>
      <c r="B659" s="76">
        <v>43496</v>
      </c>
      <c r="C659" s="42">
        <v>5935.85</v>
      </c>
      <c r="D659" s="32"/>
      <c r="E659" s="42">
        <v>71.510000000000005</v>
      </c>
      <c r="F659" s="51">
        <v>83.218433664629245</v>
      </c>
      <c r="G659" s="42">
        <f t="shared" si="1"/>
        <v>6090.5784336646302</v>
      </c>
    </row>
    <row r="660" spans="1:7" ht="13.9" customHeight="1">
      <c r="A660" s="76">
        <v>43497</v>
      </c>
      <c r="B660" s="76">
        <v>43500</v>
      </c>
      <c r="C660" s="42">
        <v>5990.93</v>
      </c>
      <c r="D660" s="32"/>
      <c r="E660" s="42">
        <v>71.510000000000005</v>
      </c>
      <c r="F660" s="51">
        <v>83.218433664629245</v>
      </c>
      <c r="G660" s="42">
        <f t="shared" si="1"/>
        <v>6145.6584336646301</v>
      </c>
    </row>
    <row r="661" spans="1:7" ht="13.9" customHeight="1">
      <c r="A661" s="76">
        <v>43501</v>
      </c>
      <c r="B661" s="76">
        <v>43503</v>
      </c>
      <c r="C661" s="42">
        <v>5935.56</v>
      </c>
      <c r="D661" s="32"/>
      <c r="E661" s="42">
        <v>71.510000000000005</v>
      </c>
      <c r="F661" s="51">
        <v>83.218433664629245</v>
      </c>
      <c r="G661" s="42">
        <f t="shared" si="1"/>
        <v>6090.2884336646302</v>
      </c>
    </row>
    <row r="662" spans="1:7" ht="13.9" customHeight="1">
      <c r="A662" s="76">
        <v>43504</v>
      </c>
      <c r="B662" s="76">
        <v>43507</v>
      </c>
      <c r="C662" s="42">
        <v>5836.17</v>
      </c>
      <c r="D662" s="32"/>
      <c r="E662" s="42">
        <v>71.510000000000005</v>
      </c>
      <c r="F662" s="51">
        <v>83.218433664629245</v>
      </c>
      <c r="G662" s="42">
        <f t="shared" si="1"/>
        <v>5990.8984336646299</v>
      </c>
    </row>
    <row r="663" spans="1:7" ht="13.9" customHeight="1">
      <c r="A663" s="76">
        <v>43508</v>
      </c>
      <c r="B663" s="76">
        <v>43510</v>
      </c>
      <c r="C663" s="42">
        <v>5859.79</v>
      </c>
      <c r="D663" s="32"/>
      <c r="E663" s="42">
        <v>71.510000000000005</v>
      </c>
      <c r="F663" s="51">
        <v>83.218433664629245</v>
      </c>
      <c r="G663" s="42">
        <f t="shared" ref="G663:G668" si="2">SUM(C663:F663)</f>
        <v>6014.5184336646298</v>
      </c>
    </row>
    <row r="664" spans="1:7" ht="13.9" customHeight="1">
      <c r="A664" s="76">
        <v>43511</v>
      </c>
      <c r="B664" s="76">
        <v>43514</v>
      </c>
      <c r="C664" s="42">
        <v>6010.15</v>
      </c>
      <c r="D664" s="32"/>
      <c r="E664" s="42">
        <v>71.510000000000005</v>
      </c>
      <c r="F664" s="51">
        <v>83.218433664629245</v>
      </c>
      <c r="G664" s="42">
        <f t="shared" si="2"/>
        <v>6164.8784336646295</v>
      </c>
    </row>
    <row r="665" spans="1:7" ht="13.9" customHeight="1">
      <c r="A665" s="76">
        <v>43515</v>
      </c>
      <c r="B665" s="76">
        <v>43517</v>
      </c>
      <c r="C665" s="42">
        <v>6318.66</v>
      </c>
      <c r="D665" s="32"/>
      <c r="E665" s="42">
        <v>71.510000000000005</v>
      </c>
      <c r="F665" s="51">
        <v>83.218433664629245</v>
      </c>
      <c r="G665" s="42">
        <f t="shared" si="2"/>
        <v>6473.3884336646297</v>
      </c>
    </row>
    <row r="666" spans="1:7" ht="13.9" customHeight="1">
      <c r="A666" s="76">
        <v>43518</v>
      </c>
      <c r="B666" s="76">
        <v>43521</v>
      </c>
      <c r="C666" s="42">
        <v>6249.57</v>
      </c>
      <c r="D666" s="32"/>
      <c r="E666" s="42">
        <v>71.510000000000005</v>
      </c>
      <c r="F666" s="51">
        <v>83.218433664629245</v>
      </c>
      <c r="G666" s="42">
        <f t="shared" si="2"/>
        <v>6404.2984336646296</v>
      </c>
    </row>
    <row r="667" spans="1:7" ht="13.9" customHeight="1">
      <c r="A667" s="76">
        <v>43522</v>
      </c>
      <c r="B667" s="76">
        <v>43524</v>
      </c>
      <c r="C667" s="42">
        <v>6291.59</v>
      </c>
      <c r="D667" s="32"/>
      <c r="E667" s="42">
        <v>71.510000000000005</v>
      </c>
      <c r="F667" s="51">
        <v>83.218433664629245</v>
      </c>
      <c r="G667" s="42">
        <f t="shared" si="2"/>
        <v>6446.31843366463</v>
      </c>
    </row>
    <row r="668" spans="1:7" ht="13.9" customHeight="1">
      <c r="A668" s="76">
        <v>43525</v>
      </c>
      <c r="B668" s="76">
        <v>43528</v>
      </c>
      <c r="C668" s="42">
        <v>6223.53</v>
      </c>
      <c r="D668" s="32"/>
      <c r="E668" s="42">
        <v>71.510000000000005</v>
      </c>
      <c r="F668" s="51">
        <v>83.218433664629245</v>
      </c>
      <c r="G668" s="42">
        <f t="shared" si="2"/>
        <v>6378.2584336646296</v>
      </c>
    </row>
    <row r="669" spans="1:7" ht="13.9" customHeight="1">
      <c r="A669" s="76">
        <v>43529</v>
      </c>
      <c r="B669" s="76">
        <v>43531</v>
      </c>
      <c r="C669" s="42">
        <v>6124.5999999999995</v>
      </c>
      <c r="D669" s="32"/>
      <c r="E669" s="42">
        <v>71.510000000000005</v>
      </c>
      <c r="F669" s="51">
        <v>83.218433664629245</v>
      </c>
      <c r="G669" s="42">
        <f t="shared" ref="G669:G674" si="3">SUM(C669:F669)</f>
        <v>6279.3284336646293</v>
      </c>
    </row>
    <row r="670" spans="1:7" ht="13.9" customHeight="1">
      <c r="A670" s="76">
        <v>43532</v>
      </c>
      <c r="B670" s="76">
        <v>43535</v>
      </c>
      <c r="C670" s="42">
        <v>6195.78</v>
      </c>
      <c r="D670" s="32"/>
      <c r="E670" s="42">
        <v>71.510000000000005</v>
      </c>
      <c r="F670" s="51">
        <v>83.218433664629245</v>
      </c>
      <c r="G670" s="42">
        <f t="shared" si="3"/>
        <v>6350.5084336646296</v>
      </c>
    </row>
    <row r="671" spans="1:7" ht="13.9" customHeight="1">
      <c r="A671" s="76">
        <v>43536</v>
      </c>
      <c r="B671" s="76">
        <v>43538</v>
      </c>
      <c r="C671" s="42">
        <v>6187.37</v>
      </c>
      <c r="D671" s="32"/>
      <c r="E671" s="42">
        <v>71.510000000000005</v>
      </c>
      <c r="F671" s="51">
        <v>83.218433664629245</v>
      </c>
      <c r="G671" s="42">
        <f t="shared" si="3"/>
        <v>6342.0984336646297</v>
      </c>
    </row>
    <row r="672" spans="1:7" ht="14.25">
      <c r="A672" s="76">
        <v>43539</v>
      </c>
      <c r="B672" s="76">
        <v>43542</v>
      </c>
      <c r="C672" s="44">
        <v>6238.9</v>
      </c>
      <c r="D672" s="55"/>
      <c r="E672" s="44">
        <v>71.510000000000005</v>
      </c>
      <c r="F672" s="51">
        <v>83.218433664629245</v>
      </c>
      <c r="G672" s="44">
        <f t="shared" si="3"/>
        <v>6393.6284336646295</v>
      </c>
    </row>
    <row r="673" spans="1:7" ht="14.25">
      <c r="A673" s="76">
        <v>43543</v>
      </c>
      <c r="B673" s="76">
        <v>43545</v>
      </c>
      <c r="C673" s="44">
        <v>6162.3499999999995</v>
      </c>
      <c r="D673" s="55"/>
      <c r="E673" s="44">
        <v>71.510000000000005</v>
      </c>
      <c r="F673" s="51">
        <v>83.218433664629245</v>
      </c>
      <c r="G673" s="44">
        <f t="shared" si="3"/>
        <v>6317.0784336646293</v>
      </c>
    </row>
    <row r="674" spans="1:7" ht="14.25">
      <c r="A674" s="76">
        <v>43546</v>
      </c>
      <c r="B674" s="76">
        <v>43550</v>
      </c>
      <c r="C674" s="44">
        <v>6198.96</v>
      </c>
      <c r="D674" s="55"/>
      <c r="E674" s="44">
        <v>71.510000000000005</v>
      </c>
      <c r="F674" s="51">
        <v>83.218433664629245</v>
      </c>
      <c r="G674" s="44">
        <f t="shared" si="3"/>
        <v>6353.6884336646299</v>
      </c>
    </row>
    <row r="675" spans="1:7" ht="14.25">
      <c r="A675" s="76">
        <v>43551</v>
      </c>
      <c r="B675" s="76">
        <v>43552</v>
      </c>
      <c r="C675" s="44">
        <v>6180.94</v>
      </c>
      <c r="D675" s="55"/>
      <c r="E675" s="44">
        <v>71.510000000000005</v>
      </c>
      <c r="F675" s="51">
        <v>83.218433664629245</v>
      </c>
      <c r="G675" s="44">
        <f t="shared" ref="G675:G680" si="4">SUM(C675:F675)</f>
        <v>6335.6684336646294</v>
      </c>
    </row>
    <row r="676" spans="1:7" ht="14.25">
      <c r="A676" s="76">
        <v>43553</v>
      </c>
      <c r="B676" s="76">
        <v>43556</v>
      </c>
      <c r="C676" s="44">
        <v>6218.64</v>
      </c>
      <c r="D676" s="55"/>
      <c r="E676" s="44">
        <v>71.510000000000005</v>
      </c>
      <c r="F676" s="51">
        <v>83.218433664629245</v>
      </c>
      <c r="G676" s="44">
        <f t="shared" si="4"/>
        <v>6373.3684336646302</v>
      </c>
    </row>
    <row r="677" spans="1:7" ht="14.25">
      <c r="A677" s="76">
        <v>43557</v>
      </c>
      <c r="B677" s="76">
        <v>43559</v>
      </c>
      <c r="C677" s="44">
        <v>6276.72</v>
      </c>
      <c r="D677" s="55"/>
      <c r="E677" s="44">
        <v>71.510000000000005</v>
      </c>
      <c r="F677" s="51">
        <v>83.218433664629245</v>
      </c>
      <c r="G677" s="44">
        <f t="shared" si="4"/>
        <v>6431.4484336646301</v>
      </c>
    </row>
    <row r="678" spans="1:7" ht="14.25">
      <c r="A678" s="76">
        <v>43560</v>
      </c>
      <c r="B678" s="76">
        <v>43563</v>
      </c>
      <c r="C678" s="44">
        <v>6284.79</v>
      </c>
      <c r="D678" s="55"/>
      <c r="E678" s="44">
        <v>71.510000000000005</v>
      </c>
      <c r="F678" s="51">
        <v>83.218433664629245</v>
      </c>
      <c r="G678" s="44">
        <f t="shared" si="4"/>
        <v>6439.5184336646298</v>
      </c>
    </row>
    <row r="679" spans="1:7" ht="14.25">
      <c r="A679" s="76">
        <v>43564</v>
      </c>
      <c r="B679" s="76">
        <v>43566</v>
      </c>
      <c r="C679" s="44">
        <v>6369.21</v>
      </c>
      <c r="D679" s="55"/>
      <c r="E679" s="44">
        <v>71.510000000000005</v>
      </c>
      <c r="F679" s="51">
        <v>83.218433664629245</v>
      </c>
      <c r="G679" s="44">
        <f t="shared" si="4"/>
        <v>6523.9384336646299</v>
      </c>
    </row>
    <row r="680" spans="1:7" ht="14.25">
      <c r="A680" s="76">
        <v>43567</v>
      </c>
      <c r="B680" s="76">
        <v>43570</v>
      </c>
      <c r="C680" s="44">
        <v>6444.99</v>
      </c>
      <c r="D680" s="55"/>
      <c r="E680" s="44">
        <v>71.510000000000005</v>
      </c>
      <c r="F680" s="51">
        <v>83.218433664629245</v>
      </c>
      <c r="G680" s="44">
        <f t="shared" si="4"/>
        <v>6599.7184336646296</v>
      </c>
    </row>
    <row r="681" spans="1:7" ht="14.25">
      <c r="A681" s="76">
        <v>43571</v>
      </c>
      <c r="B681" s="76">
        <v>43572</v>
      </c>
      <c r="C681" s="44">
        <v>6408.63</v>
      </c>
      <c r="D681" s="55"/>
      <c r="E681" s="44">
        <v>71.510000000000005</v>
      </c>
      <c r="F681" s="51">
        <v>83.218433664629245</v>
      </c>
      <c r="G681" s="44">
        <f t="shared" ref="G681:G686" si="5">SUM(C681:F681)</f>
        <v>6563.35843366463</v>
      </c>
    </row>
    <row r="682" spans="1:7" ht="14.25">
      <c r="A682" s="76">
        <v>43573</v>
      </c>
      <c r="B682" s="76">
        <v>43577</v>
      </c>
      <c r="C682" s="44">
        <v>6492.47</v>
      </c>
      <c r="D682" s="55"/>
      <c r="E682" s="44">
        <v>71.510000000000005</v>
      </c>
      <c r="F682" s="51">
        <v>83.218433664629245</v>
      </c>
      <c r="G682" s="44">
        <f t="shared" si="5"/>
        <v>6647.1984336646301</v>
      </c>
    </row>
    <row r="683" spans="1:7" ht="14.25">
      <c r="A683" s="76">
        <v>43578</v>
      </c>
      <c r="B683" s="76">
        <v>43580</v>
      </c>
      <c r="C683" s="44">
        <v>6508.45</v>
      </c>
      <c r="D683" s="55"/>
      <c r="E683" s="44">
        <v>71.510000000000005</v>
      </c>
      <c r="F683" s="51">
        <v>83.218433664629245</v>
      </c>
      <c r="G683" s="44">
        <f t="shared" si="5"/>
        <v>6663.1784336646297</v>
      </c>
    </row>
    <row r="684" spans="1:7" ht="14.25">
      <c r="A684" s="76">
        <v>43581</v>
      </c>
      <c r="B684" s="76">
        <v>43584</v>
      </c>
      <c r="C684" s="44">
        <v>6637.01</v>
      </c>
      <c r="D684" s="55"/>
      <c r="E684" s="44">
        <v>71.510000000000005</v>
      </c>
      <c r="F684" s="51">
        <v>83.218433664629245</v>
      </c>
      <c r="G684" s="44">
        <f t="shared" si="5"/>
        <v>6791.7384336646301</v>
      </c>
    </row>
    <row r="685" spans="1:7" ht="14.25">
      <c r="A685" s="76">
        <v>43585</v>
      </c>
      <c r="B685" s="76">
        <v>43587</v>
      </c>
      <c r="C685" s="44">
        <v>6600.36</v>
      </c>
      <c r="D685" s="55"/>
      <c r="E685" s="44">
        <v>71.510000000000005</v>
      </c>
      <c r="F685" s="51">
        <v>83.218433664629245</v>
      </c>
      <c r="G685" s="44">
        <f t="shared" si="5"/>
        <v>6755.0884336646295</v>
      </c>
    </row>
    <row r="686" spans="1:7" ht="14.25">
      <c r="A686" s="76">
        <v>43588</v>
      </c>
      <c r="B686" s="76">
        <v>43591</v>
      </c>
      <c r="C686" s="44">
        <v>6708.28</v>
      </c>
      <c r="D686" s="55"/>
      <c r="E686" s="44">
        <v>71.510000000000005</v>
      </c>
      <c r="F686" s="51">
        <v>83.218433664629245</v>
      </c>
      <c r="G686" s="44">
        <f t="shared" si="5"/>
        <v>6863.0084336646296</v>
      </c>
    </row>
    <row r="687" spans="1:7" ht="14.25">
      <c r="A687" s="76">
        <v>43592</v>
      </c>
      <c r="B687" s="76">
        <v>43594</v>
      </c>
      <c r="C687" s="44">
        <v>6728.9</v>
      </c>
      <c r="D687" s="55"/>
      <c r="E687" s="44">
        <v>71.510000000000005</v>
      </c>
      <c r="F687" s="51">
        <v>83.218433664629245</v>
      </c>
      <c r="G687" s="44">
        <f t="shared" ref="G687:G692" si="6">SUM(C687:F687)</f>
        <v>6883.6284336646295</v>
      </c>
    </row>
    <row r="688" spans="1:7" ht="14.25">
      <c r="A688" s="76">
        <v>43595</v>
      </c>
      <c r="B688" s="76">
        <v>43598</v>
      </c>
      <c r="C688" s="44">
        <v>6727.1799999999994</v>
      </c>
      <c r="D688" s="55"/>
      <c r="E688" s="44">
        <v>71.510000000000005</v>
      </c>
      <c r="F688" s="51">
        <v>83.218433664629245</v>
      </c>
      <c r="G688" s="44">
        <f t="shared" si="6"/>
        <v>6881.9084336646292</v>
      </c>
    </row>
    <row r="689" spans="1:7" ht="14.25">
      <c r="A689" s="76">
        <v>43599</v>
      </c>
      <c r="B689" s="76">
        <v>43601</v>
      </c>
      <c r="C689" s="44">
        <v>6709.55</v>
      </c>
      <c r="D689" s="55"/>
      <c r="E689" s="44">
        <v>71.510000000000005</v>
      </c>
      <c r="F689" s="51">
        <v>83.218433664629245</v>
      </c>
      <c r="G689" s="44">
        <f t="shared" si="6"/>
        <v>6864.27843366463</v>
      </c>
    </row>
    <row r="690" spans="1:7" ht="14.25">
      <c r="A690" s="76">
        <v>43602</v>
      </c>
      <c r="B690" s="76">
        <v>43605</v>
      </c>
      <c r="C690" s="44">
        <v>6813.73</v>
      </c>
      <c r="D690" s="55"/>
      <c r="E690" s="44">
        <v>71.510000000000005</v>
      </c>
      <c r="F690" s="51">
        <v>83.218433664629245</v>
      </c>
      <c r="G690" s="44">
        <f t="shared" si="6"/>
        <v>6968.4584336646294</v>
      </c>
    </row>
    <row r="691" spans="1:7" ht="14.25">
      <c r="A691" s="76">
        <v>43606</v>
      </c>
      <c r="B691" s="76">
        <v>43608</v>
      </c>
      <c r="C691" s="44">
        <v>6856.14</v>
      </c>
      <c r="D691" s="55"/>
      <c r="E691" s="44">
        <v>71.510000000000005</v>
      </c>
      <c r="F691" s="51">
        <v>83.218433664629245</v>
      </c>
      <c r="G691" s="44">
        <f t="shared" si="6"/>
        <v>7010.8684336646302</v>
      </c>
    </row>
    <row r="692" spans="1:7" ht="14.25">
      <c r="A692" s="76">
        <v>43609</v>
      </c>
      <c r="B692" s="76">
        <v>43612</v>
      </c>
      <c r="C692" s="44">
        <v>6808.99</v>
      </c>
      <c r="D692" s="55"/>
      <c r="E692" s="44">
        <v>71.510000000000005</v>
      </c>
      <c r="F692" s="51">
        <v>83.218433664629245</v>
      </c>
      <c r="G692" s="44">
        <f t="shared" si="6"/>
        <v>6963.7184336646296</v>
      </c>
    </row>
    <row r="693" spans="1:7" ht="14.25">
      <c r="A693" s="76">
        <v>43613</v>
      </c>
      <c r="B693" s="76">
        <v>43615</v>
      </c>
      <c r="C693" s="44">
        <v>6593.02</v>
      </c>
      <c r="D693" s="55"/>
      <c r="E693" s="44">
        <v>71.510000000000005</v>
      </c>
      <c r="F693" s="51">
        <v>83.218433664629245</v>
      </c>
      <c r="G693" s="44">
        <f t="shared" ref="G693:G698" si="7">SUM(C693:F693)</f>
        <v>6747.7484336646303</v>
      </c>
    </row>
    <row r="694" spans="1:7" ht="14.25">
      <c r="A694" s="76">
        <v>43616</v>
      </c>
      <c r="B694" s="76">
        <v>43620</v>
      </c>
      <c r="C694" s="44">
        <v>6583.59</v>
      </c>
      <c r="D694" s="55"/>
      <c r="E694" s="44">
        <v>71.510000000000005</v>
      </c>
      <c r="F694" s="51">
        <v>83.218433664629245</v>
      </c>
      <c r="G694" s="44">
        <f t="shared" si="7"/>
        <v>6738.31843366463</v>
      </c>
    </row>
    <row r="695" spans="1:7" ht="14.25">
      <c r="A695" s="76">
        <v>43621</v>
      </c>
      <c r="B695" s="76">
        <v>43622</v>
      </c>
      <c r="C695" s="44">
        <v>6077.32</v>
      </c>
      <c r="D695" s="55"/>
      <c r="E695" s="44">
        <v>71.510000000000005</v>
      </c>
      <c r="F695" s="51">
        <v>83.218433664629245</v>
      </c>
      <c r="G695" s="44">
        <f t="shared" si="7"/>
        <v>6232.0484336646296</v>
      </c>
    </row>
    <row r="696" spans="1:7" ht="14.25">
      <c r="A696" s="76">
        <v>43623</v>
      </c>
      <c r="B696" s="76">
        <v>43626</v>
      </c>
      <c r="C696" s="44">
        <v>5872.53</v>
      </c>
      <c r="D696" s="55"/>
      <c r="E696" s="44">
        <v>71.510000000000005</v>
      </c>
      <c r="F696" s="51">
        <v>83.218433664629245</v>
      </c>
      <c r="G696" s="44">
        <f t="shared" si="7"/>
        <v>6027.2584336646296</v>
      </c>
    </row>
    <row r="697" spans="1:7" ht="14.25">
      <c r="A697" s="76">
        <v>43627</v>
      </c>
      <c r="B697" s="76">
        <v>43629</v>
      </c>
      <c r="C697" s="44">
        <v>5980.74</v>
      </c>
      <c r="D697" s="55"/>
      <c r="E697" s="44">
        <v>71.510000000000005</v>
      </c>
      <c r="F697" s="51">
        <v>83.218433664629245</v>
      </c>
      <c r="G697" s="44">
        <f t="shared" si="7"/>
        <v>6135.4684336646296</v>
      </c>
    </row>
    <row r="698" spans="1:7" ht="14.25">
      <c r="A698" s="76">
        <v>43630</v>
      </c>
      <c r="B698" s="76">
        <v>43633</v>
      </c>
      <c r="C698" s="44">
        <v>5753.4</v>
      </c>
      <c r="D698" s="55"/>
      <c r="E698" s="44">
        <v>71.510000000000005</v>
      </c>
      <c r="F698" s="51">
        <v>83.218433664629245</v>
      </c>
      <c r="G698" s="44">
        <f t="shared" si="7"/>
        <v>5908.1284336646295</v>
      </c>
    </row>
    <row r="699" spans="1:7" ht="14.25">
      <c r="A699" s="76">
        <v>43634</v>
      </c>
      <c r="B699" s="76">
        <v>43636</v>
      </c>
      <c r="C699" s="44">
        <v>5954.8</v>
      </c>
      <c r="D699" s="55"/>
      <c r="E699" s="44">
        <v>71.510000000000005</v>
      </c>
      <c r="F699" s="51">
        <v>83.218433664629245</v>
      </c>
      <c r="G699" s="44">
        <f t="shared" ref="G699:G704" si="8">SUM(C699:F699)</f>
        <v>6109.52843366463</v>
      </c>
    </row>
    <row r="700" spans="1:7" ht="14.25">
      <c r="A700" s="76">
        <v>43637</v>
      </c>
      <c r="B700" s="76">
        <v>43641</v>
      </c>
      <c r="C700" s="44">
        <v>5950.7</v>
      </c>
      <c r="D700" s="55"/>
      <c r="E700" s="44">
        <v>71.510000000000005</v>
      </c>
      <c r="F700" s="51">
        <v>83.218433664629245</v>
      </c>
      <c r="G700" s="44">
        <f t="shared" si="8"/>
        <v>6105.4284336646297</v>
      </c>
    </row>
    <row r="701" spans="1:7" ht="14.25">
      <c r="A701" s="76">
        <v>43642</v>
      </c>
      <c r="B701" s="76">
        <v>43643</v>
      </c>
      <c r="C701" s="44">
        <v>6066.55</v>
      </c>
      <c r="D701" s="55"/>
      <c r="E701" s="44">
        <v>71.510000000000005</v>
      </c>
      <c r="F701" s="51">
        <v>83.218433664629245</v>
      </c>
      <c r="G701" s="44">
        <f t="shared" si="8"/>
        <v>6221.27843366463</v>
      </c>
    </row>
    <row r="702" spans="1:7" ht="14.25">
      <c r="A702" s="76">
        <v>43644</v>
      </c>
      <c r="B702" s="76">
        <v>43648</v>
      </c>
      <c r="C702" s="44">
        <v>6267.1399999999994</v>
      </c>
      <c r="D702" s="55"/>
      <c r="E702" s="44">
        <v>71.510000000000005</v>
      </c>
      <c r="F702" s="51">
        <v>83.218433664629245</v>
      </c>
      <c r="G702" s="44">
        <f t="shared" si="8"/>
        <v>6421.8684336646293</v>
      </c>
    </row>
    <row r="703" spans="1:7" ht="14.25">
      <c r="A703" s="76">
        <v>43649</v>
      </c>
      <c r="B703" s="76">
        <v>43650</v>
      </c>
      <c r="C703" s="44">
        <v>6223.2</v>
      </c>
      <c r="D703" s="55"/>
      <c r="E703" s="44">
        <v>71.510000000000005</v>
      </c>
      <c r="F703" s="51">
        <v>83.218433664629245</v>
      </c>
      <c r="G703" s="44">
        <f t="shared" si="8"/>
        <v>6377.9284336646297</v>
      </c>
    </row>
    <row r="704" spans="1:7" ht="14.25">
      <c r="A704" s="76">
        <v>43651</v>
      </c>
      <c r="B704" s="76">
        <v>43654</v>
      </c>
      <c r="C704" s="44">
        <v>6046.94</v>
      </c>
      <c r="D704" s="55"/>
      <c r="E704" s="44">
        <v>71.510000000000005</v>
      </c>
      <c r="F704" s="51">
        <v>83.218433664629245</v>
      </c>
      <c r="G704" s="44">
        <f t="shared" si="8"/>
        <v>6201.6684336646294</v>
      </c>
    </row>
    <row r="705" spans="1:7" ht="14.25">
      <c r="A705" s="76">
        <v>43655</v>
      </c>
      <c r="B705" s="76">
        <v>43657</v>
      </c>
      <c r="C705" s="44">
        <v>6046.94</v>
      </c>
      <c r="D705" s="55"/>
      <c r="E705" s="44">
        <v>71.510000000000005</v>
      </c>
      <c r="F705" s="51">
        <v>83.218433664629245</v>
      </c>
      <c r="G705" s="44">
        <f t="shared" ref="G705:G710" si="9">SUM(C705:F705)</f>
        <v>6201.6684336646294</v>
      </c>
    </row>
    <row r="706" spans="1:7" ht="14.25">
      <c r="A706" s="76">
        <v>43658</v>
      </c>
      <c r="B706" s="76">
        <v>43661</v>
      </c>
      <c r="C706" s="44">
        <v>6359.81</v>
      </c>
      <c r="D706" s="55"/>
      <c r="E706" s="44">
        <v>71.510000000000005</v>
      </c>
      <c r="F706" s="51">
        <v>83.218433664629245</v>
      </c>
      <c r="G706" s="44">
        <f t="shared" si="9"/>
        <v>6514.5384336646302</v>
      </c>
    </row>
    <row r="707" spans="1:7" ht="14.25">
      <c r="A707" s="76">
        <v>43662</v>
      </c>
      <c r="B707" s="76">
        <v>43664</v>
      </c>
      <c r="C707" s="44">
        <v>6272.48</v>
      </c>
      <c r="D707" s="55"/>
      <c r="E707" s="44">
        <v>71.510000000000005</v>
      </c>
      <c r="F707" s="51">
        <v>83.218433664629245</v>
      </c>
      <c r="G707" s="44">
        <f t="shared" si="9"/>
        <v>6427.2084336646294</v>
      </c>
    </row>
    <row r="708" spans="1:7" ht="14.25">
      <c r="A708" s="76">
        <v>43665</v>
      </c>
      <c r="B708" s="76">
        <v>43668</v>
      </c>
      <c r="C708" s="44">
        <v>5996.8</v>
      </c>
      <c r="D708" s="55"/>
      <c r="E708" s="44">
        <v>71.510000000000005</v>
      </c>
      <c r="F708" s="51">
        <v>83.218433664629245</v>
      </c>
      <c r="G708" s="44">
        <f t="shared" si="9"/>
        <v>6151.52843366463</v>
      </c>
    </row>
    <row r="709" spans="1:7" ht="14.25">
      <c r="A709" s="76">
        <v>43669</v>
      </c>
      <c r="B709" s="76">
        <v>43671</v>
      </c>
      <c r="C709" s="44">
        <v>5965.97</v>
      </c>
      <c r="D709" s="55"/>
      <c r="E709" s="44">
        <v>71.510000000000005</v>
      </c>
      <c r="F709" s="51">
        <v>83.218433664629245</v>
      </c>
      <c r="G709" s="44">
        <f t="shared" si="9"/>
        <v>6120.6984336646301</v>
      </c>
    </row>
    <row r="710" spans="1:7" ht="14.25">
      <c r="A710" s="76">
        <v>43672</v>
      </c>
      <c r="B710" s="76">
        <v>43675</v>
      </c>
      <c r="C710" s="44">
        <v>6059.99</v>
      </c>
      <c r="D710" s="55"/>
      <c r="E710" s="44">
        <v>71.510000000000005</v>
      </c>
      <c r="F710" s="51">
        <v>83.218433664629245</v>
      </c>
      <c r="G710" s="44">
        <f t="shared" si="9"/>
        <v>6214.7184336646296</v>
      </c>
    </row>
    <row r="711" spans="1:7" ht="14.25">
      <c r="A711" s="76">
        <v>43676</v>
      </c>
      <c r="B711" s="76">
        <v>43678</v>
      </c>
      <c r="C711" s="44">
        <v>6097.62</v>
      </c>
      <c r="D711" s="55"/>
      <c r="E711" s="44">
        <v>71.510000000000005</v>
      </c>
      <c r="F711" s="51">
        <v>83.218433664629245</v>
      </c>
      <c r="G711" s="44">
        <f t="shared" ref="G711:G716" si="10">SUM(C711:F711)</f>
        <v>6252.3484336646297</v>
      </c>
    </row>
    <row r="712" spans="1:7" ht="14.25">
      <c r="A712" s="76">
        <v>43679</v>
      </c>
      <c r="B712" s="76">
        <v>43682</v>
      </c>
      <c r="C712" s="44">
        <v>6456.57</v>
      </c>
      <c r="D712" s="55"/>
      <c r="E712" s="44">
        <v>71.510000000000005</v>
      </c>
      <c r="F712" s="51">
        <v>83.218433664629245</v>
      </c>
      <c r="G712" s="44">
        <f t="shared" si="10"/>
        <v>6611.2984336646296</v>
      </c>
    </row>
    <row r="713" spans="1:7" ht="14.25">
      <c r="A713" s="76">
        <v>43683</v>
      </c>
      <c r="B713" s="76">
        <v>43685</v>
      </c>
      <c r="C713" s="44">
        <v>6244.41</v>
      </c>
      <c r="D713" s="55"/>
      <c r="E713" s="44">
        <v>71.510000000000005</v>
      </c>
      <c r="F713" s="51">
        <v>83.218433664629245</v>
      </c>
      <c r="G713" s="44">
        <f t="shared" si="10"/>
        <v>6399.1384336646297</v>
      </c>
    </row>
    <row r="714" spans="1:7" ht="14.25">
      <c r="A714" s="76">
        <v>43686</v>
      </c>
      <c r="B714" s="76">
        <v>43689</v>
      </c>
      <c r="C714" s="44">
        <v>5968.03</v>
      </c>
      <c r="D714" s="55"/>
      <c r="E714" s="44">
        <v>71.510000000000005</v>
      </c>
      <c r="F714" s="51">
        <v>83.218433664629245</v>
      </c>
      <c r="G714" s="44">
        <f t="shared" si="10"/>
        <v>6122.7584336646296</v>
      </c>
    </row>
    <row r="715" spans="1:7" ht="14.25">
      <c r="A715" s="76">
        <v>43690</v>
      </c>
      <c r="B715" s="76">
        <v>43692</v>
      </c>
      <c r="C715" s="44">
        <v>6079.39</v>
      </c>
      <c r="D715" s="55"/>
      <c r="E715" s="44">
        <v>71.510000000000005</v>
      </c>
      <c r="F715" s="51">
        <v>83.218433664629245</v>
      </c>
      <c r="G715" s="44">
        <f t="shared" si="10"/>
        <v>6234.1184336646302</v>
      </c>
    </row>
    <row r="716" spans="1:7" ht="14.25">
      <c r="A716" s="76">
        <v>43693</v>
      </c>
      <c r="B716" s="76">
        <v>43697</v>
      </c>
      <c r="C716" s="44">
        <v>6244.6799999999994</v>
      </c>
      <c r="D716" s="55"/>
      <c r="E716" s="44">
        <v>71.510000000000005</v>
      </c>
      <c r="F716" s="51">
        <v>83.218433664629245</v>
      </c>
      <c r="G716" s="44">
        <f t="shared" si="10"/>
        <v>6399.4084336646292</v>
      </c>
    </row>
    <row r="717" spans="1:7" ht="14.25">
      <c r="A717" s="76">
        <v>43698</v>
      </c>
      <c r="B717" s="76">
        <v>43699</v>
      </c>
      <c r="C717" s="44">
        <v>6289.92</v>
      </c>
      <c r="D717" s="55"/>
      <c r="E717" s="44">
        <v>71.510000000000005</v>
      </c>
      <c r="F717" s="51">
        <v>83.218433664629245</v>
      </c>
      <c r="G717" s="44">
        <f t="shared" ref="G717:G722" si="11">SUM(C717:F717)</f>
        <v>6444.6484336646299</v>
      </c>
    </row>
    <row r="718" spans="1:7" ht="14.25">
      <c r="A718" s="76">
        <v>43700</v>
      </c>
      <c r="B718" s="76">
        <v>43703</v>
      </c>
      <c r="C718" s="44">
        <v>6341.78</v>
      </c>
      <c r="D718" s="55"/>
      <c r="E718" s="44">
        <v>71.510000000000005</v>
      </c>
      <c r="F718" s="51">
        <v>83.218433664629245</v>
      </c>
      <c r="G718" s="44">
        <f t="shared" si="11"/>
        <v>6496.5084336646296</v>
      </c>
    </row>
    <row r="719" spans="1:7" ht="14.25">
      <c r="A719" s="76">
        <v>43704</v>
      </c>
      <c r="B719" s="76">
        <v>43706</v>
      </c>
      <c r="C719" s="44">
        <v>6129.36</v>
      </c>
      <c r="D719" s="55"/>
      <c r="E719" s="44">
        <v>71.510000000000005</v>
      </c>
      <c r="F719" s="51">
        <v>83.218433664629245</v>
      </c>
      <c r="G719" s="44">
        <f t="shared" si="11"/>
        <v>6284.0884336646295</v>
      </c>
    </row>
    <row r="720" spans="1:7" ht="14.25">
      <c r="A720" s="76">
        <v>43707</v>
      </c>
      <c r="B720" s="76">
        <v>43710</v>
      </c>
      <c r="C720" s="44">
        <v>6414.02</v>
      </c>
      <c r="D720" s="55"/>
      <c r="E720" s="44">
        <v>71.510000000000005</v>
      </c>
      <c r="F720" s="51">
        <v>83.218433664629245</v>
      </c>
      <c r="G720" s="44">
        <f t="shared" si="11"/>
        <v>6568.7484336646303</v>
      </c>
    </row>
    <row r="721" spans="1:7" ht="14.25">
      <c r="A721" s="76">
        <v>43711</v>
      </c>
      <c r="B721" s="76">
        <v>43713</v>
      </c>
      <c r="C721" s="44">
        <v>6374.54</v>
      </c>
      <c r="D721" s="55"/>
      <c r="E721" s="44">
        <v>71.510000000000005</v>
      </c>
      <c r="F721" s="51">
        <v>83.218433664629245</v>
      </c>
      <c r="G721" s="44">
        <f t="shared" si="11"/>
        <v>6529.2684336646298</v>
      </c>
    </row>
    <row r="722" spans="1:7" ht="14.25">
      <c r="A722" s="76">
        <v>43714</v>
      </c>
      <c r="B722" s="76">
        <v>43717</v>
      </c>
      <c r="C722" s="44">
        <v>6470.58</v>
      </c>
      <c r="D722" s="55"/>
      <c r="E722" s="44">
        <v>71.510000000000005</v>
      </c>
      <c r="F722" s="51">
        <v>83.218433664629245</v>
      </c>
      <c r="G722" s="44">
        <f t="shared" si="11"/>
        <v>6625.3084336646298</v>
      </c>
    </row>
    <row r="723" spans="1:7" ht="14.25">
      <c r="A723" s="76">
        <v>43718</v>
      </c>
      <c r="B723" s="76">
        <v>43720</v>
      </c>
      <c r="C723" s="44">
        <v>6404.66</v>
      </c>
      <c r="D723" s="55"/>
      <c r="E723" s="44">
        <v>71.510000000000005</v>
      </c>
      <c r="F723" s="51">
        <v>83.218433664629245</v>
      </c>
      <c r="G723" s="44">
        <f t="shared" ref="G723:G728" si="12">SUM(C723:F723)</f>
        <v>6559.3884336646297</v>
      </c>
    </row>
    <row r="724" spans="1:7" ht="14.25">
      <c r="A724" s="76">
        <v>43721</v>
      </c>
      <c r="B724" s="76">
        <v>43724</v>
      </c>
      <c r="C724" s="44">
        <v>6406.63</v>
      </c>
      <c r="D724" s="55"/>
      <c r="E724" s="44">
        <v>71.510000000000005</v>
      </c>
      <c r="F724" s="51">
        <v>83.218433664629245</v>
      </c>
      <c r="G724" s="44">
        <f t="shared" si="12"/>
        <v>6561.35843366463</v>
      </c>
    </row>
    <row r="725" spans="1:7" ht="14.25">
      <c r="A725" s="76">
        <v>43725</v>
      </c>
      <c r="B725" s="76">
        <v>43727</v>
      </c>
      <c r="C725" s="44">
        <v>6298.45</v>
      </c>
      <c r="D725" s="55"/>
      <c r="E725" s="44">
        <v>71.510000000000005</v>
      </c>
      <c r="F725" s="51">
        <v>83.218433664629245</v>
      </c>
      <c r="G725" s="44">
        <f t="shared" si="12"/>
        <v>6453.1784336646297</v>
      </c>
    </row>
    <row r="726" spans="1:7" ht="14.25">
      <c r="A726" s="76">
        <v>43728</v>
      </c>
      <c r="B726" s="76">
        <v>43731</v>
      </c>
      <c r="C726" s="51">
        <v>6664.83</v>
      </c>
      <c r="D726" s="55"/>
      <c r="E726" s="44">
        <v>71.510000000000005</v>
      </c>
      <c r="F726" s="51">
        <v>83.218433664629245</v>
      </c>
      <c r="G726" s="44">
        <f t="shared" si="12"/>
        <v>6819.5584336646298</v>
      </c>
    </row>
    <row r="727" spans="1:7" ht="14.25">
      <c r="A727" s="76">
        <v>43732</v>
      </c>
      <c r="B727" s="76">
        <v>43734</v>
      </c>
      <c r="C727" s="51">
        <v>6693.06</v>
      </c>
      <c r="D727" s="55"/>
      <c r="E727" s="44">
        <v>71.510000000000005</v>
      </c>
      <c r="F727" s="51">
        <v>83.218433664629245</v>
      </c>
      <c r="G727" s="44">
        <f t="shared" si="12"/>
        <v>6847.7884336646302</v>
      </c>
    </row>
    <row r="728" spans="1:7" ht="14.25">
      <c r="A728" s="76">
        <v>43735</v>
      </c>
      <c r="B728" s="76">
        <v>43738</v>
      </c>
      <c r="C728" s="51">
        <v>6702.79</v>
      </c>
      <c r="D728" s="55"/>
      <c r="E728" s="44">
        <v>71.510000000000005</v>
      </c>
      <c r="F728" s="51">
        <v>83.218433664629245</v>
      </c>
      <c r="G728" s="44">
        <f t="shared" si="12"/>
        <v>6857.5184336646298</v>
      </c>
    </row>
    <row r="729" spans="1:7" ht="14.25">
      <c r="A729" s="76">
        <v>43739</v>
      </c>
      <c r="B729" s="76">
        <v>43741</v>
      </c>
      <c r="C729" s="51">
        <v>6660.3499999999995</v>
      </c>
      <c r="D729" s="55"/>
      <c r="E729" s="44">
        <v>71.510000000000005</v>
      </c>
      <c r="F729" s="51">
        <v>83.218433664629245</v>
      </c>
      <c r="G729" s="44">
        <f t="shared" ref="G729:G734" si="13">SUM(C729:F729)</f>
        <v>6815.0784336646293</v>
      </c>
    </row>
    <row r="730" spans="1:7" ht="14.25">
      <c r="A730" s="76">
        <v>43742</v>
      </c>
      <c r="B730" s="76">
        <v>43745</v>
      </c>
      <c r="C730" s="56">
        <v>6571.08</v>
      </c>
      <c r="D730" s="55"/>
      <c r="E730" s="44">
        <v>71.510000000000005</v>
      </c>
      <c r="F730" s="51">
        <v>83.218433664629245</v>
      </c>
      <c r="G730" s="44">
        <f t="shared" si="13"/>
        <v>6725.8084336646298</v>
      </c>
    </row>
    <row r="731" spans="1:7" ht="14.25">
      <c r="A731" s="76">
        <v>43746</v>
      </c>
      <c r="B731" s="76">
        <v>43748</v>
      </c>
      <c r="C731" s="51">
        <v>6613.82</v>
      </c>
      <c r="D731" s="55"/>
      <c r="E731" s="44">
        <v>71.510000000000005</v>
      </c>
      <c r="F731" s="51">
        <v>83.218433664629245</v>
      </c>
      <c r="G731" s="44">
        <f t="shared" si="13"/>
        <v>6768.5484336646296</v>
      </c>
    </row>
    <row r="732" spans="1:7" ht="14.25">
      <c r="A732" s="76">
        <v>43749</v>
      </c>
      <c r="B732" s="76">
        <v>43753</v>
      </c>
      <c r="C732" s="51">
        <v>6621.11</v>
      </c>
      <c r="D732" s="55"/>
      <c r="E732" s="44">
        <v>71.510000000000005</v>
      </c>
      <c r="F732" s="51">
        <v>83.218433664629245</v>
      </c>
      <c r="G732" s="44">
        <f t="shared" si="13"/>
        <v>6775.8384336646295</v>
      </c>
    </row>
    <row r="733" spans="1:7" ht="14.25">
      <c r="A733" s="76">
        <v>43754</v>
      </c>
      <c r="B733" s="76">
        <v>43755</v>
      </c>
      <c r="C733" s="51">
        <v>6517.03</v>
      </c>
      <c r="D733" s="55"/>
      <c r="E733" s="44">
        <v>71.510000000000005</v>
      </c>
      <c r="F733" s="51">
        <v>83.218433664629245</v>
      </c>
      <c r="G733" s="44">
        <f t="shared" si="13"/>
        <v>6671.7584336646296</v>
      </c>
    </row>
    <row r="734" spans="1:7" ht="14.25">
      <c r="A734" s="76">
        <v>43756</v>
      </c>
      <c r="B734" s="76">
        <v>43759</v>
      </c>
      <c r="C734" s="51">
        <v>6626.71</v>
      </c>
      <c r="D734" s="55"/>
      <c r="E734" s="44">
        <v>71.510000000000005</v>
      </c>
      <c r="F734" s="51">
        <v>83.218433664629245</v>
      </c>
      <c r="G734" s="44">
        <f t="shared" si="13"/>
        <v>6781.4384336646299</v>
      </c>
    </row>
    <row r="735" spans="1:7" ht="14.25">
      <c r="A735" s="76">
        <v>43760</v>
      </c>
      <c r="B735" s="76">
        <v>43762</v>
      </c>
      <c r="C735" s="51">
        <v>6600.23</v>
      </c>
      <c r="D735" s="55"/>
      <c r="E735" s="44">
        <v>71.510000000000005</v>
      </c>
      <c r="F735" s="51">
        <v>83.218433664629245</v>
      </c>
      <c r="G735" s="44">
        <f t="shared" ref="G735:G740" si="14">SUM(C735:F735)</f>
        <v>6754.9584336646294</v>
      </c>
    </row>
    <row r="736" spans="1:7" ht="14.25">
      <c r="A736" s="76">
        <v>43763</v>
      </c>
      <c r="B736" s="76">
        <v>43766</v>
      </c>
      <c r="C736" s="56">
        <v>6604.3899999999994</v>
      </c>
      <c r="D736" s="55"/>
      <c r="E736" s="44">
        <v>71.510000000000005</v>
      </c>
      <c r="F736" s="51">
        <v>83.218433664629245</v>
      </c>
      <c r="G736" s="44">
        <f t="shared" si="14"/>
        <v>6759.1184336646293</v>
      </c>
    </row>
    <row r="737" spans="1:8" ht="14.25">
      <c r="A737" s="76">
        <v>43767</v>
      </c>
      <c r="B737" s="76">
        <v>43769</v>
      </c>
      <c r="C737" s="51">
        <v>6567.61</v>
      </c>
      <c r="D737" s="55"/>
      <c r="E737" s="44">
        <v>71.510000000000005</v>
      </c>
      <c r="F737" s="51">
        <v>83.218433664629245</v>
      </c>
      <c r="G737" s="44">
        <f t="shared" si="14"/>
        <v>6722.3384336646295</v>
      </c>
      <c r="H737" s="58"/>
    </row>
    <row r="738" spans="1:8" ht="14.25">
      <c r="A738" s="76">
        <v>43770</v>
      </c>
      <c r="B738" s="76">
        <v>43774</v>
      </c>
      <c r="C738" s="51">
        <v>6221.55</v>
      </c>
      <c r="D738" s="55"/>
      <c r="E738" s="44">
        <v>71.510000000000005</v>
      </c>
      <c r="F738" s="51">
        <v>83.218433664629245</v>
      </c>
      <c r="G738" s="44">
        <f t="shared" si="14"/>
        <v>6376.27843366463</v>
      </c>
    </row>
    <row r="739" spans="1:8" ht="14.25">
      <c r="A739" s="76">
        <v>43775</v>
      </c>
      <c r="B739" s="76">
        <v>43776</v>
      </c>
      <c r="C739" s="51">
        <v>6298.88</v>
      </c>
      <c r="D739" s="55"/>
      <c r="E739" s="44">
        <v>71.510000000000005</v>
      </c>
      <c r="F739" s="51">
        <v>83.218433664629245</v>
      </c>
      <c r="G739" s="44">
        <f t="shared" si="14"/>
        <v>6453.60843366463</v>
      </c>
    </row>
    <row r="740" spans="1:8" ht="14.25">
      <c r="A740" s="76">
        <v>43777</v>
      </c>
      <c r="B740" s="76">
        <v>43781</v>
      </c>
      <c r="C740" s="51">
        <v>6234.82</v>
      </c>
      <c r="D740" s="55"/>
      <c r="E740" s="44">
        <v>71.510000000000005</v>
      </c>
      <c r="F740" s="51">
        <v>83.218433664629245</v>
      </c>
      <c r="G740" s="44">
        <f t="shared" si="14"/>
        <v>6389.5484336646296</v>
      </c>
    </row>
    <row r="741" spans="1:8" ht="14.25">
      <c r="A741" s="76">
        <v>43782</v>
      </c>
      <c r="B741" s="76">
        <v>43783</v>
      </c>
      <c r="C741" s="51">
        <v>6219.41</v>
      </c>
      <c r="D741" s="55"/>
      <c r="E741" s="44">
        <v>71.510000000000005</v>
      </c>
      <c r="F741" s="51">
        <v>83.218433664629245</v>
      </c>
      <c r="G741" s="44">
        <f t="shared" ref="G741:G746" si="15">SUM(C741:F741)</f>
        <v>6374.1384336646297</v>
      </c>
    </row>
    <row r="742" spans="1:8" ht="14.25">
      <c r="A742" s="76">
        <v>43784</v>
      </c>
      <c r="B742" s="76">
        <v>43787</v>
      </c>
      <c r="C742" s="51">
        <v>6252.26</v>
      </c>
      <c r="D742" s="55"/>
      <c r="E742" s="44">
        <v>71.510000000000005</v>
      </c>
      <c r="F742" s="51">
        <v>83.218433664629245</v>
      </c>
      <c r="G742" s="44">
        <f t="shared" si="15"/>
        <v>6406.9884336646301</v>
      </c>
    </row>
    <row r="743" spans="1:8" ht="14.25">
      <c r="A743" s="76">
        <v>43788</v>
      </c>
      <c r="B743" s="76">
        <v>43790</v>
      </c>
      <c r="C743" s="51">
        <v>6484.92</v>
      </c>
      <c r="D743" s="55"/>
      <c r="E743" s="44">
        <v>71.510000000000005</v>
      </c>
      <c r="F743" s="51">
        <v>83.218433664629245</v>
      </c>
      <c r="G743" s="44">
        <f t="shared" si="15"/>
        <v>6639.6484336646299</v>
      </c>
    </row>
    <row r="744" spans="1:8" ht="14.25">
      <c r="A744" s="76">
        <v>43791</v>
      </c>
      <c r="B744" s="76">
        <v>43794</v>
      </c>
      <c r="C744" s="51">
        <v>6302.21</v>
      </c>
      <c r="D744" s="55"/>
      <c r="E744" s="44">
        <v>71.510000000000005</v>
      </c>
      <c r="F744" s="51">
        <v>83.218433664629245</v>
      </c>
      <c r="G744" s="44">
        <f t="shared" si="15"/>
        <v>6456.9384336646299</v>
      </c>
    </row>
    <row r="745" spans="1:8" ht="14.25">
      <c r="A745" s="76">
        <v>43795</v>
      </c>
      <c r="B745" s="76">
        <v>43797</v>
      </c>
      <c r="C745" s="51">
        <v>6500.54</v>
      </c>
      <c r="D745" s="55"/>
      <c r="E745" s="44">
        <v>71.510000000000005</v>
      </c>
      <c r="F745" s="51">
        <v>83.218433664629245</v>
      </c>
      <c r="G745" s="44">
        <f t="shared" si="15"/>
        <v>6655.2684336646298</v>
      </c>
    </row>
    <row r="746" spans="1:8" ht="14.25">
      <c r="A746" s="76">
        <v>43798</v>
      </c>
      <c r="B746" s="76">
        <v>43801</v>
      </c>
      <c r="C746" s="51">
        <v>6584.55</v>
      </c>
      <c r="D746" s="55"/>
      <c r="E746" s="44">
        <v>71.510000000000005</v>
      </c>
      <c r="F746" s="51">
        <v>83.218433664629245</v>
      </c>
      <c r="G746" s="44">
        <f t="shared" si="15"/>
        <v>6739.27843366463</v>
      </c>
    </row>
    <row r="747" spans="1:8" ht="14.25">
      <c r="A747" s="76">
        <v>43802</v>
      </c>
      <c r="B747" s="76">
        <v>43804</v>
      </c>
      <c r="C747" s="51">
        <v>6584.55</v>
      </c>
      <c r="D747" s="55"/>
      <c r="E747" s="44">
        <v>71.510000000000005</v>
      </c>
      <c r="F747" s="51">
        <v>83.218433664629245</v>
      </c>
      <c r="G747" s="44">
        <f t="shared" ref="G747:G752" si="16">SUM(C747:F747)</f>
        <v>6739.27843366463</v>
      </c>
    </row>
    <row r="748" spans="1:8" ht="14.25">
      <c r="A748" s="76">
        <v>43805</v>
      </c>
      <c r="B748" s="76">
        <v>43808</v>
      </c>
      <c r="C748" s="51">
        <v>6551.9299999999994</v>
      </c>
      <c r="D748" s="55"/>
      <c r="E748" s="44">
        <v>71.510000000000005</v>
      </c>
      <c r="F748" s="51">
        <v>83.218433664629245</v>
      </c>
      <c r="G748" s="44">
        <f t="shared" si="16"/>
        <v>6706.6584336646292</v>
      </c>
    </row>
    <row r="749" spans="1:8" ht="14.25">
      <c r="A749" s="76">
        <v>43809</v>
      </c>
      <c r="B749" s="76">
        <v>43811</v>
      </c>
      <c r="C749" s="51">
        <v>6561.75</v>
      </c>
      <c r="D749" s="55"/>
      <c r="E749" s="44">
        <v>71.510000000000005</v>
      </c>
      <c r="F749" s="51">
        <v>83.218433664629245</v>
      </c>
      <c r="G749" s="44">
        <f t="shared" si="16"/>
        <v>6716.4784336646298</v>
      </c>
    </row>
    <row r="750" spans="1:8" ht="14.25">
      <c r="A750" s="76">
        <v>43812</v>
      </c>
      <c r="B750" s="76">
        <v>43815</v>
      </c>
      <c r="C750" s="51">
        <v>6377.43</v>
      </c>
      <c r="D750" s="55"/>
      <c r="E750" s="44">
        <v>71.510000000000005</v>
      </c>
      <c r="F750" s="51">
        <v>83.218433664629245</v>
      </c>
      <c r="G750" s="44">
        <f t="shared" si="16"/>
        <v>6532.1584336646301</v>
      </c>
    </row>
    <row r="751" spans="1:8" ht="14.25">
      <c r="A751" s="76">
        <v>43816</v>
      </c>
      <c r="B751" s="76">
        <v>43818</v>
      </c>
      <c r="C751" s="51">
        <v>6501.58</v>
      </c>
      <c r="D751" s="55"/>
      <c r="E751" s="44">
        <v>71.510000000000005</v>
      </c>
      <c r="F751" s="51">
        <v>83.218433664629245</v>
      </c>
      <c r="G751" s="44">
        <f t="shared" si="16"/>
        <v>6656.3084336646298</v>
      </c>
    </row>
    <row r="752" spans="1:8" ht="14.25">
      <c r="A752" s="76">
        <v>43819</v>
      </c>
      <c r="B752" s="76">
        <v>43822</v>
      </c>
      <c r="C752" s="51">
        <v>6560.06</v>
      </c>
      <c r="D752" s="55"/>
      <c r="E752" s="44">
        <v>71.510000000000005</v>
      </c>
      <c r="F752" s="51">
        <v>83.218433664629245</v>
      </c>
      <c r="G752" s="44">
        <f t="shared" si="16"/>
        <v>6714.7884336646302</v>
      </c>
    </row>
    <row r="753" spans="1:7" ht="14.25">
      <c r="A753" s="76">
        <v>43823</v>
      </c>
      <c r="B753" s="76">
        <v>43825</v>
      </c>
      <c r="C753" s="51">
        <v>6570.31</v>
      </c>
      <c r="D753" s="55"/>
      <c r="E753" s="44">
        <v>71.510000000000005</v>
      </c>
      <c r="F753" s="51">
        <v>83.218433664629245</v>
      </c>
      <c r="G753" s="44">
        <f t="shared" ref="G753:G758" si="17">SUM(C753:F753)</f>
        <v>6725.0384336646302</v>
      </c>
    </row>
    <row r="754" spans="1:7" ht="14.25">
      <c r="A754" s="76">
        <v>43826</v>
      </c>
      <c r="B754" s="76">
        <v>43829</v>
      </c>
      <c r="C754" s="51">
        <v>6631.64</v>
      </c>
      <c r="D754" s="55"/>
      <c r="E754" s="44">
        <v>71.510000000000005</v>
      </c>
      <c r="F754" s="51">
        <v>83.218433664629245</v>
      </c>
      <c r="G754" s="44">
        <f t="shared" si="17"/>
        <v>6786.3684336646302</v>
      </c>
    </row>
    <row r="755" spans="1:7" ht="14.25">
      <c r="A755" s="76">
        <v>43830</v>
      </c>
      <c r="B755" s="76">
        <v>43830</v>
      </c>
      <c r="C755" s="51">
        <v>6593.12</v>
      </c>
      <c r="D755" s="55"/>
      <c r="E755" s="44">
        <v>71.510000000000005</v>
      </c>
      <c r="F755" s="51">
        <v>83.218433664629245</v>
      </c>
      <c r="G755" s="44">
        <f t="shared" si="17"/>
        <v>6747.8484336646297</v>
      </c>
    </row>
    <row r="756" spans="1:7" ht="14.25">
      <c r="A756" s="76">
        <v>43831</v>
      </c>
      <c r="B756" s="76">
        <v>43832</v>
      </c>
      <c r="C756" s="51">
        <v>6593.12</v>
      </c>
      <c r="D756" s="55"/>
      <c r="E756" s="44">
        <v>71.510000000000005</v>
      </c>
      <c r="F756" s="59">
        <v>85.714986674568124</v>
      </c>
      <c r="G756" s="44">
        <f t="shared" si="17"/>
        <v>6750.3449866745686</v>
      </c>
    </row>
    <row r="757" spans="1:7" ht="14.25">
      <c r="A757" s="76">
        <v>43833</v>
      </c>
      <c r="B757" s="76">
        <v>43837</v>
      </c>
      <c r="C757" s="51">
        <v>6489.32</v>
      </c>
      <c r="D757" s="55"/>
      <c r="E757" s="44">
        <v>71.510000000000005</v>
      </c>
      <c r="F757" s="59">
        <v>85.714986674568124</v>
      </c>
      <c r="G757" s="44">
        <f t="shared" si="17"/>
        <v>6646.5449866745685</v>
      </c>
    </row>
    <row r="758" spans="1:7" ht="14.25">
      <c r="A758" s="76">
        <v>43838</v>
      </c>
      <c r="B758" s="76">
        <v>43839</v>
      </c>
      <c r="C758" s="51">
        <v>6484.66</v>
      </c>
      <c r="D758" s="55"/>
      <c r="E758" s="44">
        <v>71.510000000000005</v>
      </c>
      <c r="F758" s="59">
        <v>85.714986674568124</v>
      </c>
      <c r="G758" s="44">
        <f t="shared" si="17"/>
        <v>6641.8849866745686</v>
      </c>
    </row>
    <row r="759" spans="1:7" ht="14.25">
      <c r="A759" s="76">
        <v>43840</v>
      </c>
      <c r="B759" s="76">
        <v>43843</v>
      </c>
      <c r="C759" s="51">
        <v>6225.5599999999995</v>
      </c>
      <c r="D759" s="55"/>
      <c r="E759" s="44">
        <v>71.510000000000005</v>
      </c>
      <c r="F759" s="59">
        <v>85.714986674568124</v>
      </c>
      <c r="G759" s="44">
        <f t="shared" ref="G759:G764" si="18">SUM(C759:F759)</f>
        <v>6382.7849866745682</v>
      </c>
    </row>
    <row r="760" spans="1:7" ht="14.25">
      <c r="A760" s="76">
        <v>43844</v>
      </c>
      <c r="B760" s="76">
        <v>43846</v>
      </c>
      <c r="C760" s="51">
        <v>6087.96</v>
      </c>
      <c r="D760" s="55"/>
      <c r="E760" s="44">
        <v>71.510000000000005</v>
      </c>
      <c r="F760" s="59">
        <v>85.714986674568124</v>
      </c>
      <c r="G760" s="44">
        <f t="shared" si="18"/>
        <v>6245.1849866745688</v>
      </c>
    </row>
    <row r="761" spans="1:7" ht="14.25">
      <c r="A761" s="76">
        <v>43847</v>
      </c>
      <c r="B761" s="76">
        <v>43850</v>
      </c>
      <c r="C761" s="51">
        <v>5897.84</v>
      </c>
      <c r="D761" s="55"/>
      <c r="E761" s="44">
        <v>71.510000000000005</v>
      </c>
      <c r="F761" s="59">
        <v>85.714986674568124</v>
      </c>
      <c r="G761" s="44">
        <f t="shared" si="18"/>
        <v>6055.0649866745689</v>
      </c>
    </row>
    <row r="762" spans="1:7" ht="14.25">
      <c r="A762" s="76">
        <v>43851</v>
      </c>
      <c r="B762" s="76">
        <v>43853</v>
      </c>
      <c r="C762" s="51">
        <v>5963.35</v>
      </c>
      <c r="D762" s="55"/>
      <c r="E762" s="44">
        <v>71.510000000000005</v>
      </c>
      <c r="F762" s="59">
        <v>85.714986674568124</v>
      </c>
      <c r="G762" s="44">
        <f t="shared" si="18"/>
        <v>6120.5749866745691</v>
      </c>
    </row>
    <row r="763" spans="1:7" ht="14.25">
      <c r="A763" s="76">
        <v>43854</v>
      </c>
      <c r="B763" s="76">
        <v>43857</v>
      </c>
      <c r="C763" s="51">
        <v>5859.0999999999995</v>
      </c>
      <c r="D763" s="55"/>
      <c r="E763" s="44">
        <v>71.510000000000005</v>
      </c>
      <c r="F763" s="59">
        <v>85.714986674568124</v>
      </c>
      <c r="G763" s="44">
        <f t="shared" si="18"/>
        <v>6016.3249866745682</v>
      </c>
    </row>
    <row r="764" spans="1:7" ht="14.25">
      <c r="A764" s="76">
        <v>43858</v>
      </c>
      <c r="B764" s="76">
        <v>43860</v>
      </c>
      <c r="C764" s="51">
        <v>5661.58</v>
      </c>
      <c r="D764" s="55"/>
      <c r="E764" s="44">
        <v>71.510000000000005</v>
      </c>
      <c r="F764" s="59">
        <v>85.714986674568124</v>
      </c>
      <c r="G764" s="44">
        <f t="shared" si="18"/>
        <v>5818.8049866745687</v>
      </c>
    </row>
    <row r="765" spans="1:7" ht="14.25">
      <c r="A765" s="76">
        <v>43861</v>
      </c>
      <c r="B765" s="76">
        <v>43864</v>
      </c>
      <c r="C765" s="51">
        <v>5612.08</v>
      </c>
      <c r="D765" s="55"/>
      <c r="E765" s="44">
        <v>71.510000000000005</v>
      </c>
      <c r="F765" s="59">
        <v>85.714986674568124</v>
      </c>
      <c r="G765" s="44">
        <f t="shared" ref="G765:G770" si="19">SUM(C765:F765)</f>
        <v>5769.3049866745687</v>
      </c>
    </row>
    <row r="766" spans="1:7" ht="14.25">
      <c r="A766" s="76">
        <v>43865</v>
      </c>
      <c r="B766" s="76">
        <v>43867</v>
      </c>
      <c r="C766" s="51">
        <v>5390.64</v>
      </c>
      <c r="D766" s="55"/>
      <c r="E766" s="44">
        <v>71.510000000000005</v>
      </c>
      <c r="F766" s="59">
        <v>85.714986674568124</v>
      </c>
      <c r="G766" s="44">
        <f t="shared" si="19"/>
        <v>5547.8649866745691</v>
      </c>
    </row>
    <row r="767" spans="1:7" ht="14.25">
      <c r="A767" s="76">
        <v>43868</v>
      </c>
      <c r="B767" s="76">
        <v>43871</v>
      </c>
      <c r="C767" s="51">
        <v>5430.63</v>
      </c>
      <c r="D767" s="55"/>
      <c r="E767" s="44">
        <v>71.510000000000005</v>
      </c>
      <c r="F767" s="59">
        <v>85.714986674568124</v>
      </c>
      <c r="G767" s="44">
        <f t="shared" si="19"/>
        <v>5587.8549866745689</v>
      </c>
    </row>
    <row r="768" spans="1:7" ht="14.25">
      <c r="A768" s="76">
        <v>43872</v>
      </c>
      <c r="B768" s="76">
        <v>43874</v>
      </c>
      <c r="C768" s="51">
        <v>5420.0999999999995</v>
      </c>
      <c r="D768" s="55"/>
      <c r="E768" s="44">
        <v>71.510000000000005</v>
      </c>
      <c r="F768" s="59">
        <v>85.714986674568124</v>
      </c>
      <c r="G768" s="44">
        <f t="shared" si="19"/>
        <v>5577.3249866745682</v>
      </c>
    </row>
    <row r="769" spans="1:7" ht="14.25">
      <c r="A769" s="76">
        <v>43875</v>
      </c>
      <c r="B769" s="76">
        <v>43878</v>
      </c>
      <c r="C769" s="51">
        <v>5629.22</v>
      </c>
      <c r="D769" s="55"/>
      <c r="E769" s="44">
        <v>71.510000000000005</v>
      </c>
      <c r="F769" s="59">
        <v>85.714986674568124</v>
      </c>
      <c r="G769" s="44">
        <f t="shared" si="19"/>
        <v>5786.444986674569</v>
      </c>
    </row>
    <row r="770" spans="1:7" ht="14.25">
      <c r="A770" s="76">
        <v>43879</v>
      </c>
      <c r="B770" s="76">
        <v>43881</v>
      </c>
      <c r="C770" s="51">
        <v>5636.79</v>
      </c>
      <c r="D770" s="55"/>
      <c r="E770" s="44">
        <v>71.510000000000005</v>
      </c>
      <c r="F770" s="59">
        <v>85.714986674568124</v>
      </c>
      <c r="G770" s="44">
        <f t="shared" si="19"/>
        <v>5794.0149866745687</v>
      </c>
    </row>
    <row r="771" spans="1:7" ht="14.25">
      <c r="A771" s="76">
        <v>43882</v>
      </c>
      <c r="B771" s="76">
        <v>43885</v>
      </c>
      <c r="C771" s="51">
        <v>5721.94</v>
      </c>
      <c r="D771" s="55"/>
      <c r="E771" s="44">
        <v>71.510000000000005</v>
      </c>
      <c r="F771" s="59">
        <v>85.714986674568124</v>
      </c>
      <c r="G771" s="44">
        <f t="shared" ref="G771:G776" si="20">SUM(C771:F771)</f>
        <v>5879.1649866745684</v>
      </c>
    </row>
    <row r="772" spans="1:7" ht="14.25">
      <c r="A772" s="76">
        <v>43886</v>
      </c>
      <c r="B772" s="76">
        <v>43888</v>
      </c>
      <c r="C772" s="51">
        <v>5673.03</v>
      </c>
      <c r="D772" s="55"/>
      <c r="E772" s="44">
        <v>71.510000000000005</v>
      </c>
      <c r="F772" s="59">
        <v>85.714986674568124</v>
      </c>
      <c r="G772" s="44">
        <f t="shared" si="20"/>
        <v>5830.2549866745685</v>
      </c>
    </row>
    <row r="773" spans="1:7" ht="14.25">
      <c r="A773" s="76">
        <v>43889</v>
      </c>
      <c r="B773" s="76">
        <v>43892</v>
      </c>
      <c r="C773" s="51">
        <v>5105.46</v>
      </c>
      <c r="D773" s="55"/>
      <c r="E773" s="44">
        <v>71.510000000000005</v>
      </c>
      <c r="F773" s="59">
        <v>85.714986674568124</v>
      </c>
      <c r="G773" s="44">
        <f t="shared" si="20"/>
        <v>5262.6849866745688</v>
      </c>
    </row>
    <row r="774" spans="1:7" ht="14.25">
      <c r="A774" s="76">
        <v>43893</v>
      </c>
      <c r="B774" s="76">
        <v>43895</v>
      </c>
      <c r="C774" s="51">
        <v>5140.78</v>
      </c>
      <c r="D774" s="55"/>
      <c r="E774" s="44">
        <v>71.510000000000005</v>
      </c>
      <c r="F774" s="59">
        <v>85.714986674568124</v>
      </c>
      <c r="G774" s="44">
        <f t="shared" si="20"/>
        <v>5298.0049866745685</v>
      </c>
    </row>
    <row r="775" spans="1:7" ht="14.25">
      <c r="A775" s="76">
        <v>43896</v>
      </c>
      <c r="B775" s="76">
        <v>43899</v>
      </c>
      <c r="C775" s="51">
        <v>5289.12</v>
      </c>
      <c r="D775" s="55"/>
      <c r="E775" s="44">
        <v>71.510000000000005</v>
      </c>
      <c r="F775" s="59">
        <v>85.714986674568124</v>
      </c>
      <c r="G775" s="44">
        <f t="shared" si="20"/>
        <v>5446.3449866745686</v>
      </c>
    </row>
    <row r="776" spans="1:7" ht="14.25">
      <c r="A776" s="76">
        <v>43900</v>
      </c>
      <c r="B776" s="76">
        <v>43902</v>
      </c>
      <c r="C776" s="51">
        <v>4847.1899999999996</v>
      </c>
      <c r="D776" s="55"/>
      <c r="E776" s="44">
        <v>71.510000000000005</v>
      </c>
      <c r="F776" s="59">
        <v>85.714986674568124</v>
      </c>
      <c r="G776" s="44">
        <f t="shared" si="20"/>
        <v>5004.4149866745684</v>
      </c>
    </row>
    <row r="777" spans="1:7" ht="14.25">
      <c r="A777" s="76">
        <v>43903</v>
      </c>
      <c r="B777" s="76">
        <v>43906</v>
      </c>
      <c r="C777" s="51">
        <v>4623.79</v>
      </c>
      <c r="D777" s="55"/>
      <c r="E777" s="44">
        <v>71.510000000000005</v>
      </c>
      <c r="F777" s="59">
        <v>85.714986674568124</v>
      </c>
      <c r="G777" s="44">
        <f t="shared" ref="G777:G783" si="21">SUM(C777:F777)</f>
        <v>4781.0149866745687</v>
      </c>
    </row>
    <row r="778" spans="1:7" ht="14.25">
      <c r="A778" s="76">
        <v>43907</v>
      </c>
      <c r="B778" s="76">
        <v>43909</v>
      </c>
      <c r="C778" s="51">
        <v>4530.72</v>
      </c>
      <c r="D778" s="55"/>
      <c r="E778" s="44">
        <v>71.510000000000005</v>
      </c>
      <c r="F778" s="59">
        <v>85.714986674568124</v>
      </c>
      <c r="G778" s="44">
        <f t="shared" si="21"/>
        <v>4687.944986674569</v>
      </c>
    </row>
    <row r="779" spans="1:7" ht="14.25">
      <c r="A779" s="76">
        <v>43910</v>
      </c>
      <c r="B779" s="76">
        <v>43914</v>
      </c>
      <c r="C779" s="51">
        <v>3766.26</v>
      </c>
      <c r="D779" s="55"/>
      <c r="E779" s="44">
        <v>71.510000000000005</v>
      </c>
      <c r="F779" s="59">
        <v>85.714986674568124</v>
      </c>
      <c r="G779" s="44">
        <f t="shared" si="21"/>
        <v>3923.4849866745685</v>
      </c>
    </row>
    <row r="780" spans="1:7" ht="14.25">
      <c r="A780" s="76">
        <v>43915</v>
      </c>
      <c r="B780" s="76">
        <v>43916</v>
      </c>
      <c r="C780" s="51">
        <v>4033.83</v>
      </c>
      <c r="D780" s="55"/>
      <c r="E780" s="44">
        <v>71.510000000000005</v>
      </c>
      <c r="F780" s="59">
        <v>85.714986674568124</v>
      </c>
      <c r="G780" s="44">
        <f t="shared" si="21"/>
        <v>4191.0549866745687</v>
      </c>
    </row>
    <row r="781" spans="1:7" ht="14.25">
      <c r="A781" s="76">
        <v>43917</v>
      </c>
      <c r="B781" s="76">
        <v>43920</v>
      </c>
      <c r="C781" s="51">
        <v>4419.5600000000004</v>
      </c>
      <c r="D781" s="55"/>
      <c r="E781" s="44">
        <v>71.510000000000005</v>
      </c>
      <c r="F781" s="59">
        <v>85.714986674568124</v>
      </c>
      <c r="G781" s="44">
        <f t="shared" si="21"/>
        <v>4576.7849866745692</v>
      </c>
    </row>
    <row r="782" spans="1:7" ht="14.25">
      <c r="A782" s="76">
        <v>43921</v>
      </c>
      <c r="B782" s="76">
        <v>43921</v>
      </c>
      <c r="C782" s="51">
        <v>4176.7299999999996</v>
      </c>
      <c r="D782" s="55"/>
      <c r="E782" s="44">
        <v>71.510000000000005</v>
      </c>
      <c r="F782" s="59">
        <v>85.714986674568124</v>
      </c>
      <c r="G782" s="44">
        <f t="shared" si="21"/>
        <v>4333.9549866745683</v>
      </c>
    </row>
    <row r="783" spans="1:7" ht="14.25" customHeight="1">
      <c r="A783" s="76">
        <v>43922</v>
      </c>
      <c r="B783" s="76">
        <v>43923</v>
      </c>
      <c r="C783" s="51">
        <v>3999.5499999999997</v>
      </c>
      <c r="D783" s="55"/>
      <c r="E783" s="44">
        <v>71.510000000000005</v>
      </c>
      <c r="F783" s="59">
        <v>85.714986674568124</v>
      </c>
      <c r="G783" s="44">
        <f t="shared" si="21"/>
        <v>4156.774986674568</v>
      </c>
    </row>
    <row r="784" spans="1:7" ht="14.25">
      <c r="A784" s="76">
        <v>43924</v>
      </c>
      <c r="B784" s="76">
        <v>43927</v>
      </c>
      <c r="C784" s="51">
        <v>3625.72</v>
      </c>
      <c r="D784" s="55"/>
      <c r="E784" s="44">
        <v>71.510000000000005</v>
      </c>
      <c r="F784" s="59">
        <v>85.714986674568124</v>
      </c>
      <c r="G784" s="44">
        <f t="shared" ref="G784:G789" si="22">SUM(C784:F784)</f>
        <v>3782.9449866745681</v>
      </c>
    </row>
    <row r="785" spans="1:7" ht="14.25">
      <c r="A785" s="76">
        <v>43928</v>
      </c>
      <c r="B785" s="76">
        <v>43929</v>
      </c>
      <c r="C785" s="51">
        <v>4183.29</v>
      </c>
      <c r="D785" s="55"/>
      <c r="E785" s="44">
        <v>71.510000000000005</v>
      </c>
      <c r="F785" s="59">
        <v>85.714986674568124</v>
      </c>
      <c r="G785" s="44">
        <f t="shared" si="22"/>
        <v>4340.5149866745687</v>
      </c>
    </row>
    <row r="786" spans="1:7" ht="14.25">
      <c r="A786" s="76">
        <v>43930</v>
      </c>
      <c r="B786" s="76">
        <v>43934</v>
      </c>
      <c r="C786" s="51">
        <v>3858.5299999999997</v>
      </c>
      <c r="D786" s="55"/>
      <c r="E786" s="44">
        <v>71.510000000000005</v>
      </c>
      <c r="F786" s="59">
        <v>85.714986674568124</v>
      </c>
      <c r="G786" s="44">
        <f t="shared" si="22"/>
        <v>4015.754986674568</v>
      </c>
    </row>
    <row r="787" spans="1:7" ht="14.25">
      <c r="A787" s="76">
        <v>43935</v>
      </c>
      <c r="B787" s="76">
        <v>43937</v>
      </c>
      <c r="C787" s="51">
        <v>3519.59</v>
      </c>
      <c r="D787" s="55"/>
      <c r="E787" s="44">
        <v>71.510000000000005</v>
      </c>
      <c r="F787" s="59">
        <v>85.714986674568124</v>
      </c>
      <c r="G787" s="44">
        <f t="shared" si="22"/>
        <v>3676.8149866745684</v>
      </c>
    </row>
    <row r="788" spans="1:7" ht="14.25">
      <c r="A788" s="76">
        <v>43938</v>
      </c>
      <c r="B788" s="76">
        <v>43941</v>
      </c>
      <c r="C788" s="51">
        <v>3367.8399999999997</v>
      </c>
      <c r="D788" s="55"/>
      <c r="E788" s="44">
        <v>71.510000000000005</v>
      </c>
      <c r="F788" s="59">
        <v>85.714986674568124</v>
      </c>
      <c r="G788" s="44">
        <f t="shared" si="22"/>
        <v>3525.064986674568</v>
      </c>
    </row>
    <row r="789" spans="1:7" ht="14.25">
      <c r="A789" s="76">
        <v>43942</v>
      </c>
      <c r="B789" s="76">
        <v>43944</v>
      </c>
      <c r="C789" s="51">
        <v>3615.21</v>
      </c>
      <c r="D789" s="55"/>
      <c r="E789" s="44">
        <v>71.510000000000005</v>
      </c>
      <c r="F789" s="59">
        <v>85.714986674568124</v>
      </c>
      <c r="G789" s="44">
        <f t="shared" si="22"/>
        <v>3772.4349866745683</v>
      </c>
    </row>
    <row r="790" spans="1:7" ht="14.25">
      <c r="A790" s="76">
        <v>43945</v>
      </c>
      <c r="B790" s="76">
        <v>43948</v>
      </c>
      <c r="C790" s="51">
        <v>2804.37</v>
      </c>
      <c r="D790" s="55"/>
      <c r="E790" s="44">
        <v>71.510000000000005</v>
      </c>
      <c r="F790" s="59">
        <v>85.714986674568124</v>
      </c>
      <c r="G790" s="44">
        <f t="shared" ref="G790:G795" si="23">SUM(C790:F790)</f>
        <v>2961.5949866745682</v>
      </c>
    </row>
    <row r="791" spans="1:7" ht="14.25">
      <c r="A791" s="76">
        <v>43949</v>
      </c>
      <c r="B791" s="76">
        <v>43951</v>
      </c>
      <c r="C791" s="51">
        <v>2335.88</v>
      </c>
      <c r="D791" s="55"/>
      <c r="E791" s="44">
        <v>71.510000000000005</v>
      </c>
      <c r="F791" s="59">
        <v>85.714986674568124</v>
      </c>
      <c r="G791" s="44">
        <f t="shared" si="23"/>
        <v>2493.1049866745684</v>
      </c>
    </row>
    <row r="792" spans="1:7" ht="14.25">
      <c r="A792" s="76">
        <v>43952</v>
      </c>
      <c r="B792" s="76">
        <v>43955</v>
      </c>
      <c r="C792" s="51">
        <v>2670.3199999999997</v>
      </c>
      <c r="D792" s="55"/>
      <c r="E792" s="44">
        <v>71.510000000000005</v>
      </c>
      <c r="F792" s="59">
        <v>85.714986674568124</v>
      </c>
      <c r="G792" s="44">
        <f t="shared" si="23"/>
        <v>2827.544986674568</v>
      </c>
    </row>
    <row r="793" spans="1:7" ht="14.25">
      <c r="A793" s="76">
        <v>43956</v>
      </c>
      <c r="B793" s="76">
        <v>43958</v>
      </c>
      <c r="C793" s="51">
        <v>2820.73</v>
      </c>
      <c r="D793" s="55"/>
      <c r="E793" s="44">
        <v>71.510000000000005</v>
      </c>
      <c r="F793" s="59">
        <v>85.714986674568124</v>
      </c>
      <c r="G793" s="44">
        <f t="shared" si="23"/>
        <v>2977.9549866745683</v>
      </c>
    </row>
    <row r="794" spans="1:7" ht="14.25">
      <c r="A794" s="76">
        <v>43959</v>
      </c>
      <c r="B794" s="76">
        <v>43962</v>
      </c>
      <c r="C794" s="51">
        <v>2915.84</v>
      </c>
      <c r="D794" s="55"/>
      <c r="E794" s="44">
        <v>71.510000000000005</v>
      </c>
      <c r="F794" s="59">
        <v>85.714986674568124</v>
      </c>
      <c r="G794" s="44">
        <f t="shared" si="23"/>
        <v>3073.0649866745684</v>
      </c>
    </row>
    <row r="795" spans="1:7" ht="14.25">
      <c r="A795" s="76">
        <v>43963</v>
      </c>
      <c r="B795" s="76">
        <v>43965</v>
      </c>
      <c r="C795" s="51">
        <v>3318.18</v>
      </c>
      <c r="D795" s="55"/>
      <c r="E795" s="44">
        <v>71.510000000000005</v>
      </c>
      <c r="F795" s="59">
        <v>85.714986674568124</v>
      </c>
      <c r="G795" s="44">
        <f t="shared" si="23"/>
        <v>3475.4049866745681</v>
      </c>
    </row>
    <row r="796" spans="1:7" ht="14.25">
      <c r="A796" s="76">
        <v>43966</v>
      </c>
      <c r="B796" s="76">
        <v>43969</v>
      </c>
      <c r="C796" s="51">
        <v>3043.7099999999996</v>
      </c>
      <c r="D796" s="55"/>
      <c r="E796" s="44">
        <v>71.510000000000005</v>
      </c>
      <c r="F796" s="59">
        <v>85.714986674568124</v>
      </c>
      <c r="G796" s="44">
        <f t="shared" ref="G796:G801" si="24">SUM(C796:F796)</f>
        <v>3200.9349866745679</v>
      </c>
    </row>
    <row r="797" spans="1:7" ht="14.25">
      <c r="A797" s="76">
        <v>43970</v>
      </c>
      <c r="B797" s="76">
        <v>43972</v>
      </c>
      <c r="C797" s="51">
        <v>3507.44</v>
      </c>
      <c r="D797" s="55"/>
      <c r="E797" s="44">
        <v>71.510000000000005</v>
      </c>
      <c r="F797" s="59">
        <v>85.714986674568124</v>
      </c>
      <c r="G797" s="44">
        <f t="shared" si="24"/>
        <v>3664.6649866745684</v>
      </c>
    </row>
    <row r="798" spans="1:7" ht="14.25">
      <c r="A798" s="76">
        <v>43973</v>
      </c>
      <c r="B798" s="76">
        <v>43977</v>
      </c>
      <c r="C798" s="51">
        <v>3613.65</v>
      </c>
      <c r="D798" s="55"/>
      <c r="E798" s="44">
        <v>71.510000000000005</v>
      </c>
      <c r="F798" s="59">
        <v>85.714986674568124</v>
      </c>
      <c r="G798" s="44">
        <f t="shared" si="24"/>
        <v>3770.8749866745684</v>
      </c>
    </row>
    <row r="799" spans="1:7" ht="14.25">
      <c r="A799" s="76">
        <v>43978</v>
      </c>
      <c r="B799" s="76">
        <v>43979</v>
      </c>
      <c r="C799" s="51">
        <v>3632.49</v>
      </c>
      <c r="D799" s="55"/>
      <c r="E799" s="44">
        <v>71.510000000000005</v>
      </c>
      <c r="F799" s="59">
        <v>85.714986674568124</v>
      </c>
      <c r="G799" s="44">
        <f t="shared" si="24"/>
        <v>3789.7149866745681</v>
      </c>
    </row>
    <row r="800" spans="1:7" ht="14.25">
      <c r="A800" s="76">
        <v>43980</v>
      </c>
      <c r="B800" s="76">
        <v>43983</v>
      </c>
      <c r="C800" s="51">
        <v>3590.9199999999996</v>
      </c>
      <c r="D800" s="55"/>
      <c r="E800" s="44">
        <v>71.510000000000005</v>
      </c>
      <c r="F800" s="59">
        <v>85.714986674568124</v>
      </c>
      <c r="G800" s="44">
        <f t="shared" si="24"/>
        <v>3748.1449866745679</v>
      </c>
    </row>
    <row r="801" spans="1:7" ht="14.25">
      <c r="A801" s="76">
        <v>43984</v>
      </c>
      <c r="B801" s="76">
        <v>43990</v>
      </c>
      <c r="C801" s="51">
        <v>3683.78</v>
      </c>
      <c r="D801" s="55"/>
      <c r="E801" s="44">
        <v>71.510000000000005</v>
      </c>
      <c r="F801" s="59">
        <v>85.714986674568124</v>
      </c>
      <c r="G801" s="44">
        <f t="shared" si="24"/>
        <v>3841.0049866745685</v>
      </c>
    </row>
    <row r="802" spans="1:7" ht="14.25">
      <c r="A802" s="76">
        <v>43991</v>
      </c>
      <c r="B802" s="76">
        <v>43998</v>
      </c>
      <c r="C802" s="51">
        <v>3840.05</v>
      </c>
      <c r="D802" s="55"/>
      <c r="E802" s="44">
        <v>71.510000000000005</v>
      </c>
      <c r="F802" s="59">
        <v>85.714986674568124</v>
      </c>
      <c r="G802" s="44">
        <f t="shared" ref="G802:G807" si="25">SUM(C802:F802)</f>
        <v>3997.2749866745685</v>
      </c>
    </row>
    <row r="803" spans="1:7" ht="14.25">
      <c r="A803" s="76">
        <v>43999</v>
      </c>
      <c r="B803" s="76">
        <v>44005</v>
      </c>
      <c r="C803" s="51">
        <v>4081.13</v>
      </c>
      <c r="D803" s="55"/>
      <c r="E803" s="44">
        <v>71.510000000000005</v>
      </c>
      <c r="F803" s="59">
        <v>85.714986674568124</v>
      </c>
      <c r="G803" s="44">
        <f t="shared" si="25"/>
        <v>4238.3549866745689</v>
      </c>
    </row>
    <row r="804" spans="1:7" ht="14.25">
      <c r="A804" s="76">
        <v>44006</v>
      </c>
      <c r="B804" s="76">
        <v>44012</v>
      </c>
      <c r="C804" s="51">
        <v>4464.42</v>
      </c>
      <c r="D804" s="55"/>
      <c r="E804" s="44">
        <v>71.510000000000005</v>
      </c>
      <c r="F804" s="59">
        <v>85.714986674568124</v>
      </c>
      <c r="G804" s="44">
        <f t="shared" si="25"/>
        <v>4621.6449866745688</v>
      </c>
    </row>
    <row r="805" spans="1:7" ht="14.25">
      <c r="A805" s="76">
        <v>44013</v>
      </c>
      <c r="B805" s="76">
        <v>44018</v>
      </c>
      <c r="C805" s="51">
        <v>4418.3599999999997</v>
      </c>
      <c r="D805" s="55"/>
      <c r="E805" s="44">
        <v>71.510000000000005</v>
      </c>
      <c r="F805" s="59">
        <v>85.714986674568124</v>
      </c>
      <c r="G805" s="44">
        <f t="shared" si="25"/>
        <v>4575.5849866745684</v>
      </c>
    </row>
    <row r="806" spans="1:7" ht="14.25">
      <c r="A806" s="76">
        <v>44019</v>
      </c>
      <c r="B806" s="76">
        <v>44025</v>
      </c>
      <c r="C806" s="51">
        <v>4492.71</v>
      </c>
      <c r="D806" s="55"/>
      <c r="E806" s="44">
        <v>71.510000000000005</v>
      </c>
      <c r="F806" s="59">
        <v>85.714986674568124</v>
      </c>
      <c r="G806" s="44">
        <f t="shared" si="25"/>
        <v>4649.9349866745688</v>
      </c>
    </row>
    <row r="807" spans="1:7" ht="14.25">
      <c r="A807" s="76">
        <v>44026</v>
      </c>
      <c r="B807" s="76">
        <v>44033</v>
      </c>
      <c r="C807" s="51">
        <v>4527.43</v>
      </c>
      <c r="D807" s="55"/>
      <c r="E807" s="44">
        <v>71.510000000000005</v>
      </c>
      <c r="F807" s="59">
        <v>85.714986674568124</v>
      </c>
      <c r="G807" s="44">
        <f t="shared" si="25"/>
        <v>4684.654986674569</v>
      </c>
    </row>
    <row r="808" spans="1:7" ht="14.25">
      <c r="A808" s="76">
        <v>44034</v>
      </c>
      <c r="B808" s="76">
        <v>44039</v>
      </c>
      <c r="C808" s="51">
        <v>4473.28</v>
      </c>
      <c r="D808" s="55"/>
      <c r="E808" s="44">
        <v>71.510000000000005</v>
      </c>
      <c r="F808" s="59">
        <v>85.714986674568124</v>
      </c>
      <c r="G808" s="44">
        <f t="shared" ref="G808:G813" si="26">SUM(C808:F808)</f>
        <v>4630.5049866745685</v>
      </c>
    </row>
    <row r="809" spans="1:7" ht="14.25">
      <c r="A809" s="76">
        <v>44040</v>
      </c>
      <c r="B809" s="76">
        <v>44046</v>
      </c>
      <c r="C809" s="51">
        <v>4638.63</v>
      </c>
      <c r="D809" s="55"/>
      <c r="E809" s="44">
        <v>71.510000000000005</v>
      </c>
      <c r="F809" s="59">
        <v>85.714986674568124</v>
      </c>
      <c r="G809" s="44">
        <f t="shared" si="26"/>
        <v>4795.8549866745689</v>
      </c>
    </row>
    <row r="810" spans="1:7" ht="14.25">
      <c r="A810" s="76">
        <v>44047</v>
      </c>
      <c r="B810" s="76">
        <v>44053</v>
      </c>
      <c r="C810" s="51">
        <v>4633.6899999999996</v>
      </c>
      <c r="D810" s="55"/>
      <c r="E810" s="44">
        <v>71.510000000000005</v>
      </c>
      <c r="F810" s="59">
        <v>85.714986674568124</v>
      </c>
      <c r="G810" s="44">
        <f t="shared" si="26"/>
        <v>4790.9149866745684</v>
      </c>
    </row>
    <row r="811" spans="1:7" ht="14.25">
      <c r="A811" s="76">
        <v>44054</v>
      </c>
      <c r="B811" s="76">
        <v>44061</v>
      </c>
      <c r="C811" s="51">
        <v>4705.5200000000004</v>
      </c>
      <c r="D811" s="55"/>
      <c r="E811" s="44">
        <v>71.510000000000005</v>
      </c>
      <c r="F811" s="59">
        <v>85.714986674568124</v>
      </c>
      <c r="G811" s="44">
        <f t="shared" si="26"/>
        <v>4862.7449866745692</v>
      </c>
    </row>
    <row r="812" spans="1:7" ht="14.25">
      <c r="A812" s="76">
        <v>44062</v>
      </c>
      <c r="B812" s="76">
        <v>44067</v>
      </c>
      <c r="C812" s="51">
        <v>4693.66</v>
      </c>
      <c r="D812" s="55"/>
      <c r="E812" s="44">
        <v>71.510000000000005</v>
      </c>
      <c r="F812" s="59">
        <v>85.714986674568124</v>
      </c>
      <c r="G812" s="44">
        <f t="shared" si="26"/>
        <v>4850.8849866745686</v>
      </c>
    </row>
    <row r="813" spans="1:7" ht="14.25">
      <c r="A813" s="76">
        <v>44068</v>
      </c>
      <c r="B813" s="76">
        <v>44074</v>
      </c>
      <c r="C813" s="51">
        <v>4726.67</v>
      </c>
      <c r="D813" s="55"/>
      <c r="E813" s="44">
        <v>71.510000000000005</v>
      </c>
      <c r="F813" s="59">
        <v>85.714986674568124</v>
      </c>
      <c r="G813" s="44">
        <f t="shared" si="26"/>
        <v>4883.8949866745688</v>
      </c>
    </row>
    <row r="814" spans="1:7" ht="14.25">
      <c r="A814" s="76">
        <v>44075</v>
      </c>
      <c r="B814" s="76">
        <v>44081</v>
      </c>
      <c r="C814" s="51">
        <v>4827.72</v>
      </c>
      <c r="D814" s="55"/>
      <c r="E814" s="44">
        <v>71.510000000000005</v>
      </c>
      <c r="F814" s="59">
        <v>85.714986674568124</v>
      </c>
      <c r="G814" s="44">
        <f t="shared" ref="G814:G819" si="27">SUM(C814:F814)</f>
        <v>4984.944986674569</v>
      </c>
    </row>
    <row r="815" spans="1:7" ht="14.25">
      <c r="A815" s="76">
        <v>44082</v>
      </c>
      <c r="B815" s="76">
        <v>44088</v>
      </c>
      <c r="C815" s="51">
        <v>4446.17</v>
      </c>
      <c r="D815" s="55"/>
      <c r="E815" s="44">
        <v>71.510000000000005</v>
      </c>
      <c r="F815" s="59">
        <v>85.714986674568124</v>
      </c>
      <c r="G815" s="44">
        <f t="shared" si="27"/>
        <v>4603.3949866745688</v>
      </c>
    </row>
    <row r="816" spans="1:7" ht="14.25">
      <c r="A816" s="76">
        <v>44089</v>
      </c>
      <c r="B816" s="76">
        <v>44095</v>
      </c>
      <c r="C816" s="51">
        <v>4104.84</v>
      </c>
      <c r="D816" s="55"/>
      <c r="E816" s="44">
        <v>71.510000000000005</v>
      </c>
      <c r="F816" s="59">
        <v>85.714986674568124</v>
      </c>
      <c r="G816" s="44">
        <f t="shared" si="27"/>
        <v>4262.0649866745689</v>
      </c>
    </row>
    <row r="817" spans="1:7" ht="14.25">
      <c r="A817" s="76">
        <v>44096</v>
      </c>
      <c r="B817" s="76">
        <v>44102</v>
      </c>
      <c r="C817" s="51">
        <v>4225.18</v>
      </c>
      <c r="D817" s="55"/>
      <c r="E817" s="44">
        <v>71.510000000000005</v>
      </c>
      <c r="F817" s="59">
        <v>85.714986674568124</v>
      </c>
      <c r="G817" s="44">
        <f t="shared" si="27"/>
        <v>4382.404986674569</v>
      </c>
    </row>
    <row r="818" spans="1:7" ht="14.25">
      <c r="A818" s="76">
        <v>44103</v>
      </c>
      <c r="B818" s="76">
        <v>44109</v>
      </c>
      <c r="C818" s="51">
        <v>4288.5600000000004</v>
      </c>
      <c r="D818" s="55"/>
      <c r="E818" s="44">
        <v>71.510000000000005</v>
      </c>
      <c r="F818" s="59">
        <v>85.714986674568124</v>
      </c>
      <c r="G818" s="44">
        <f t="shared" si="27"/>
        <v>4445.7849866745692</v>
      </c>
    </row>
    <row r="819" spans="1:7" ht="14.25">
      <c r="A819" s="76">
        <v>44110</v>
      </c>
      <c r="B819" s="76">
        <v>44117</v>
      </c>
      <c r="C819" s="51">
        <v>4369.1099999999997</v>
      </c>
      <c r="D819" s="55"/>
      <c r="E819" s="44">
        <v>71.510000000000005</v>
      </c>
      <c r="F819" s="59">
        <v>85.714986674568124</v>
      </c>
      <c r="G819" s="44">
        <f t="shared" si="27"/>
        <v>4526.3349866745684</v>
      </c>
    </row>
    <row r="820" spans="1:7" ht="14.25">
      <c r="A820" s="76">
        <v>44118</v>
      </c>
      <c r="B820" s="76">
        <v>44123</v>
      </c>
      <c r="C820" s="51">
        <v>4576.42</v>
      </c>
      <c r="D820" s="55"/>
      <c r="E820" s="44">
        <v>71.510000000000005</v>
      </c>
      <c r="F820" s="59">
        <v>85.714986674568124</v>
      </c>
      <c r="G820" s="44">
        <f t="shared" ref="G820:G825" si="28">SUM(C820:F820)</f>
        <v>4733.6449866745688</v>
      </c>
    </row>
    <row r="821" spans="1:7" ht="14.25">
      <c r="A821" s="76">
        <v>44124</v>
      </c>
      <c r="B821" s="76">
        <v>44130</v>
      </c>
      <c r="C821" s="51">
        <v>4574.6899999999996</v>
      </c>
      <c r="D821" s="55"/>
      <c r="E821" s="44">
        <v>71.510000000000005</v>
      </c>
      <c r="F821" s="59">
        <v>85.714986674568124</v>
      </c>
      <c r="G821" s="44">
        <f t="shared" si="28"/>
        <v>4731.9149866745684</v>
      </c>
    </row>
    <row r="822" spans="1:7" ht="14.25">
      <c r="A822" s="76">
        <v>44131</v>
      </c>
      <c r="B822" s="76">
        <v>44138</v>
      </c>
      <c r="C822" s="51">
        <v>4461.3</v>
      </c>
      <c r="D822" s="55"/>
      <c r="E822" s="44">
        <v>71.510000000000005</v>
      </c>
      <c r="F822" s="59">
        <v>85.714986674568124</v>
      </c>
      <c r="G822" s="44">
        <f t="shared" si="28"/>
        <v>4618.5249866745689</v>
      </c>
    </row>
    <row r="823" spans="1:7" ht="14.25">
      <c r="A823" s="76">
        <v>44139</v>
      </c>
      <c r="B823" s="76">
        <v>44144</v>
      </c>
      <c r="C823" s="51">
        <v>4334.4399999999996</v>
      </c>
      <c r="D823" s="55"/>
      <c r="E823" s="44">
        <v>71.510000000000005</v>
      </c>
      <c r="F823" s="59">
        <v>85.714986674568124</v>
      </c>
      <c r="G823" s="44">
        <f t="shared" si="28"/>
        <v>4491.6649866745684</v>
      </c>
    </row>
    <row r="824" spans="1:7" ht="14.25">
      <c r="A824" s="76">
        <v>44145</v>
      </c>
      <c r="B824" s="76">
        <v>44152</v>
      </c>
      <c r="C824" s="51">
        <v>4501.8599999999997</v>
      </c>
      <c r="D824" s="55"/>
      <c r="E824" s="44">
        <v>71.510000000000005</v>
      </c>
      <c r="F824" s="59">
        <v>85.714986674568124</v>
      </c>
      <c r="G824" s="44">
        <f t="shared" si="28"/>
        <v>4659.0849866745684</v>
      </c>
    </row>
    <row r="825" spans="1:7" ht="14.25">
      <c r="A825" s="76">
        <v>44153</v>
      </c>
      <c r="B825" s="76">
        <v>44158</v>
      </c>
      <c r="C825" s="51">
        <v>4597.43</v>
      </c>
      <c r="D825" s="55"/>
      <c r="E825" s="44">
        <v>71.510000000000005</v>
      </c>
      <c r="F825" s="59">
        <v>85.714986674568124</v>
      </c>
      <c r="G825" s="44">
        <f t="shared" si="28"/>
        <v>4754.654986674569</v>
      </c>
    </row>
    <row r="826" spans="1:7" ht="14.25">
      <c r="A826" s="76">
        <v>44159</v>
      </c>
      <c r="B826" s="76">
        <v>44165</v>
      </c>
      <c r="C826" s="51">
        <v>4678.66</v>
      </c>
      <c r="D826" s="55"/>
      <c r="E826" s="44">
        <v>71.510000000000005</v>
      </c>
      <c r="F826" s="59">
        <v>85.714986674568124</v>
      </c>
      <c r="G826" s="44">
        <f t="shared" ref="G826:G831" si="29">SUM(C826:F826)</f>
        <v>4835.8849866745686</v>
      </c>
    </row>
    <row r="827" spans="1:7" ht="14.25">
      <c r="A827" s="76">
        <v>44166</v>
      </c>
      <c r="B827" s="76">
        <v>44172</v>
      </c>
      <c r="C827" s="51">
        <v>5012.47</v>
      </c>
      <c r="D827" s="55"/>
      <c r="E827" s="44">
        <v>71.510000000000005</v>
      </c>
      <c r="F827" s="59">
        <v>85.714986674568124</v>
      </c>
      <c r="G827" s="44">
        <f t="shared" si="29"/>
        <v>5169.694986674569</v>
      </c>
    </row>
    <row r="828" spans="1:7" ht="14.25">
      <c r="A828" s="76">
        <v>44173</v>
      </c>
      <c r="B828" s="76">
        <v>44179</v>
      </c>
      <c r="C828" s="51">
        <v>4953.2700000000004</v>
      </c>
      <c r="D828" s="55"/>
      <c r="E828" s="44">
        <v>71.510000000000005</v>
      </c>
      <c r="F828" s="59">
        <v>85.714986674568124</v>
      </c>
      <c r="G828" s="44">
        <f t="shared" si="29"/>
        <v>5110.4949866745692</v>
      </c>
    </row>
    <row r="829" spans="1:7" ht="14.25">
      <c r="A829" s="76">
        <v>44180</v>
      </c>
      <c r="B829" s="76">
        <v>44186</v>
      </c>
      <c r="C829" s="51">
        <v>4959.88</v>
      </c>
      <c r="D829" s="55"/>
      <c r="E829" s="44">
        <v>71.510000000000005</v>
      </c>
      <c r="F829" s="59">
        <v>85.714986674568124</v>
      </c>
      <c r="G829" s="44">
        <f t="shared" si="29"/>
        <v>5117.1049866745689</v>
      </c>
    </row>
    <row r="830" spans="1:7" ht="14.25">
      <c r="A830" s="76">
        <v>44187</v>
      </c>
      <c r="B830" s="76">
        <v>44193</v>
      </c>
      <c r="C830" s="51">
        <v>5104.8599999999997</v>
      </c>
      <c r="D830" s="55"/>
      <c r="E830" s="44">
        <v>71.510000000000005</v>
      </c>
      <c r="F830" s="59">
        <v>85.714986674568124</v>
      </c>
      <c r="G830" s="44">
        <f t="shared" si="29"/>
        <v>5262.0849866745684</v>
      </c>
    </row>
    <row r="831" spans="1:7" ht="14.25">
      <c r="A831" s="76">
        <v>44194</v>
      </c>
      <c r="B831" s="76">
        <v>44196</v>
      </c>
      <c r="C831" s="51">
        <v>5134.66</v>
      </c>
      <c r="D831" s="55"/>
      <c r="E831" s="44">
        <v>71.510000000000005</v>
      </c>
      <c r="F831" s="59">
        <v>85.714986674568124</v>
      </c>
      <c r="G831" s="44">
        <f t="shared" si="29"/>
        <v>5291.8849866745686</v>
      </c>
    </row>
    <row r="832" spans="1:7" ht="14.25">
      <c r="A832" s="76">
        <v>44197</v>
      </c>
      <c r="B832" s="76">
        <v>44200</v>
      </c>
      <c r="C832" s="51">
        <v>5134.66</v>
      </c>
      <c r="D832" s="55"/>
      <c r="E832" s="44">
        <v>71.510000000000005</v>
      </c>
      <c r="F832" s="59">
        <f>+'Otros Cargos'!B129</f>
        <v>88.286436274805169</v>
      </c>
      <c r="G832" s="44">
        <f t="shared" ref="G832:G837" si="30">SUM(C832:F832)</f>
        <v>5294.4564362748051</v>
      </c>
    </row>
    <row r="833" spans="1:8" ht="14.25">
      <c r="A833" s="76">
        <v>44201</v>
      </c>
      <c r="B833" s="76">
        <v>44208</v>
      </c>
      <c r="C833" s="51">
        <v>5169.21</v>
      </c>
      <c r="D833" s="55"/>
      <c r="E833" s="44">
        <v>71.510000000000005</v>
      </c>
      <c r="F833" s="59">
        <f t="shared" ref="F833:F838" si="31">F832</f>
        <v>88.286436274805169</v>
      </c>
      <c r="G833" s="44">
        <f t="shared" si="30"/>
        <v>5329.0064362748053</v>
      </c>
    </row>
    <row r="834" spans="1:8" ht="14.25">
      <c r="A834" s="76">
        <v>44209</v>
      </c>
      <c r="B834" s="76">
        <v>44214</v>
      </c>
      <c r="C834" s="51">
        <v>5261.29</v>
      </c>
      <c r="D834" s="55"/>
      <c r="E834" s="44">
        <v>71.510000000000005</v>
      </c>
      <c r="F834" s="59">
        <f t="shared" si="31"/>
        <v>88.286436274805169</v>
      </c>
      <c r="G834" s="44">
        <f t="shared" si="30"/>
        <v>5421.0864362748052</v>
      </c>
    </row>
    <row r="835" spans="1:8" ht="14.25">
      <c r="A835" s="76">
        <v>44215</v>
      </c>
      <c r="B835" s="76">
        <v>44221</v>
      </c>
      <c r="C835" s="51">
        <v>5562.12</v>
      </c>
      <c r="D835" s="55"/>
      <c r="E835" s="44">
        <v>71.510000000000005</v>
      </c>
      <c r="F835" s="59">
        <f t="shared" si="31"/>
        <v>88.286436274805169</v>
      </c>
      <c r="G835" s="44">
        <f t="shared" si="30"/>
        <v>5721.9164362748052</v>
      </c>
    </row>
    <row r="836" spans="1:8" ht="14.25">
      <c r="A836" s="76">
        <v>44222</v>
      </c>
      <c r="B836" s="76">
        <v>44228</v>
      </c>
      <c r="C836" s="51">
        <v>5547.73</v>
      </c>
      <c r="D836" s="55"/>
      <c r="E836" s="44">
        <v>71.510000000000005</v>
      </c>
      <c r="F836" s="59">
        <f t="shared" si="31"/>
        <v>88.286436274805169</v>
      </c>
      <c r="G836" s="44">
        <f t="shared" si="30"/>
        <v>5707.5264362748048</v>
      </c>
    </row>
    <row r="837" spans="1:8" ht="14.25">
      <c r="A837" s="76">
        <v>44229</v>
      </c>
      <c r="B837" s="76">
        <v>44235</v>
      </c>
      <c r="C837" s="51">
        <v>5746.51</v>
      </c>
      <c r="D837" s="55"/>
      <c r="E837" s="44">
        <v>71.510000000000005</v>
      </c>
      <c r="F837" s="59">
        <f t="shared" si="31"/>
        <v>88.286436274805169</v>
      </c>
      <c r="G837" s="44">
        <f t="shared" si="30"/>
        <v>5906.3064362748055</v>
      </c>
    </row>
    <row r="838" spans="1:8" ht="14.25">
      <c r="A838" s="76">
        <v>44236</v>
      </c>
      <c r="B838" s="76">
        <v>44242</v>
      </c>
      <c r="C838" s="51">
        <v>5995.49</v>
      </c>
      <c r="D838" s="55"/>
      <c r="E838" s="44">
        <v>71.510000000000005</v>
      </c>
      <c r="F838" s="59">
        <f t="shared" si="31"/>
        <v>88.286436274805169</v>
      </c>
      <c r="G838" s="44">
        <f t="shared" ref="G838:G843" si="32">SUM(C838:F838)</f>
        <v>6155.2864362748051</v>
      </c>
    </row>
    <row r="839" spans="1:8" ht="14.25">
      <c r="A839" s="76">
        <v>44243</v>
      </c>
      <c r="B839" s="76">
        <v>44249</v>
      </c>
      <c r="C839" s="51">
        <v>6247.33</v>
      </c>
      <c r="D839" s="55"/>
      <c r="E839" s="44">
        <v>71.510000000000005</v>
      </c>
      <c r="F839" s="59">
        <f t="shared" ref="F839:F844" si="33">F838</f>
        <v>88.286436274805169</v>
      </c>
      <c r="G839" s="44">
        <f t="shared" si="32"/>
        <v>6407.1264362748052</v>
      </c>
    </row>
    <row r="840" spans="1:8" ht="14.25">
      <c r="A840" s="76">
        <v>44250</v>
      </c>
      <c r="B840" s="76">
        <v>44256</v>
      </c>
      <c r="C840" s="51">
        <v>6524.16</v>
      </c>
      <c r="D840" s="55"/>
      <c r="E840" s="44">
        <v>71.510000000000005</v>
      </c>
      <c r="F840" s="59">
        <f t="shared" si="33"/>
        <v>88.286436274805169</v>
      </c>
      <c r="G840" s="44">
        <f t="shared" si="32"/>
        <v>6683.9564362748051</v>
      </c>
    </row>
    <row r="841" spans="1:8" ht="14.25">
      <c r="A841" s="76">
        <v>44257</v>
      </c>
      <c r="B841" s="76">
        <v>44263</v>
      </c>
      <c r="C841" s="51">
        <v>6841.29</v>
      </c>
      <c r="D841" s="55"/>
      <c r="E841" s="44">
        <v>71.510000000000005</v>
      </c>
      <c r="F841" s="59">
        <f t="shared" si="33"/>
        <v>88.286436274805169</v>
      </c>
      <c r="G841" s="44">
        <f t="shared" si="32"/>
        <v>7001.0864362748052</v>
      </c>
    </row>
    <row r="842" spans="1:8" ht="14.25">
      <c r="A842" s="76">
        <v>44264</v>
      </c>
      <c r="B842" s="76">
        <v>44270</v>
      </c>
      <c r="C842" s="51">
        <v>6914.45</v>
      </c>
      <c r="D842" s="55"/>
      <c r="E842" s="44">
        <v>71.510000000000005</v>
      </c>
      <c r="F842" s="59">
        <f t="shared" si="33"/>
        <v>88.286436274805169</v>
      </c>
      <c r="G842" s="44">
        <f t="shared" si="32"/>
        <v>7074.2464362748051</v>
      </c>
    </row>
    <row r="843" spans="1:8" ht="14.25">
      <c r="A843" s="76">
        <v>44271</v>
      </c>
      <c r="B843" s="76">
        <v>44278</v>
      </c>
      <c r="C843" s="51">
        <v>7060.68</v>
      </c>
      <c r="D843" s="55"/>
      <c r="E843" s="44">
        <v>71.510000000000005</v>
      </c>
      <c r="F843" s="59">
        <f t="shared" si="33"/>
        <v>88.286436274805169</v>
      </c>
      <c r="G843" s="44">
        <f t="shared" si="32"/>
        <v>7220.4764362748056</v>
      </c>
    </row>
    <row r="844" spans="1:8" ht="14.25">
      <c r="A844" s="76">
        <v>44279</v>
      </c>
      <c r="B844" s="76">
        <v>44284</v>
      </c>
      <c r="C844" s="51">
        <v>6790.03</v>
      </c>
      <c r="D844" s="55"/>
      <c r="E844" s="44">
        <v>71.510000000000005</v>
      </c>
      <c r="F844" s="59">
        <f t="shared" si="33"/>
        <v>88.286436274805169</v>
      </c>
      <c r="G844" s="44">
        <f t="shared" ref="G844:G849" si="34">SUM(C844:F844)</f>
        <v>6949.826436274805</v>
      </c>
    </row>
    <row r="845" spans="1:8" ht="14.25">
      <c r="A845" s="76">
        <v>44285</v>
      </c>
      <c r="B845" s="76">
        <v>44291</v>
      </c>
      <c r="C845" s="51">
        <v>6512.85</v>
      </c>
      <c r="D845" s="55"/>
      <c r="E845" s="44">
        <v>71.510000000000005</v>
      </c>
      <c r="F845" s="59">
        <f>F844</f>
        <v>88.286436274805169</v>
      </c>
      <c r="G845" s="44">
        <f t="shared" si="34"/>
        <v>6672.6464362748056</v>
      </c>
    </row>
    <row r="846" spans="1:8" ht="14.25">
      <c r="A846" s="76">
        <v>44292</v>
      </c>
      <c r="B846" s="76">
        <v>44298</v>
      </c>
      <c r="C846" s="51">
        <v>6685.37</v>
      </c>
      <c r="D846" s="55"/>
      <c r="E846" s="44">
        <v>71.510000000000005</v>
      </c>
      <c r="F846" s="59">
        <f>F845</f>
        <v>88.286436274805169</v>
      </c>
      <c r="G846" s="44">
        <f t="shared" si="34"/>
        <v>6845.1664362748052</v>
      </c>
    </row>
    <row r="847" spans="1:8" ht="14.25">
      <c r="A847" s="76">
        <v>44299</v>
      </c>
      <c r="B847" s="76">
        <v>44299</v>
      </c>
      <c r="C847" s="51">
        <v>6599.26</v>
      </c>
      <c r="D847" s="55"/>
      <c r="E847" s="44">
        <v>71.510000000000005</v>
      </c>
      <c r="F847" s="59">
        <f>F846</f>
        <v>88.286436274805169</v>
      </c>
      <c r="G847" s="44">
        <f t="shared" si="34"/>
        <v>6759.0564362748055</v>
      </c>
    </row>
    <row r="848" spans="1:8" ht="14.25">
      <c r="A848" s="76">
        <v>44300</v>
      </c>
      <c r="B848" s="76">
        <v>44305</v>
      </c>
      <c r="C848" s="51">
        <v>6599.26</v>
      </c>
      <c r="D848" s="55"/>
      <c r="E848" s="65"/>
      <c r="F848" s="59">
        <f>F847</f>
        <v>88.286436274805169</v>
      </c>
      <c r="G848" s="44">
        <f t="shared" si="34"/>
        <v>6687.5464362748053</v>
      </c>
      <c r="H848" s="39" t="s">
        <v>53</v>
      </c>
    </row>
    <row r="849" spans="1:7" ht="14.25">
      <c r="A849" s="76">
        <v>44306</v>
      </c>
      <c r="B849" s="76">
        <v>44312</v>
      </c>
      <c r="C849" s="51">
        <v>6830.2</v>
      </c>
      <c r="D849" s="55"/>
      <c r="E849" s="65"/>
      <c r="F849" s="59">
        <f t="shared" ref="F849:F885" si="35">F847</f>
        <v>88.286436274805169</v>
      </c>
      <c r="G849" s="44">
        <f t="shared" si="34"/>
        <v>6918.4864362748049</v>
      </c>
    </row>
    <row r="850" spans="1:7" ht="14.25">
      <c r="A850" s="76">
        <v>44313</v>
      </c>
      <c r="B850" s="76">
        <v>44319</v>
      </c>
      <c r="C850" s="51">
        <v>6820.72</v>
      </c>
      <c r="D850" s="55"/>
      <c r="E850" s="65"/>
      <c r="F850" s="59">
        <f t="shared" si="35"/>
        <v>88.286436274805169</v>
      </c>
      <c r="G850" s="44">
        <f t="shared" ref="G850:G855" si="36">SUM(C850:F850)</f>
        <v>6909.0064362748053</v>
      </c>
    </row>
    <row r="851" spans="1:7" ht="14.25">
      <c r="A851" s="76">
        <v>44320</v>
      </c>
      <c r="B851" s="76">
        <v>44326</v>
      </c>
      <c r="C851" s="51">
        <v>7121.14</v>
      </c>
      <c r="D851" s="55"/>
      <c r="E851" s="65"/>
      <c r="F851" s="59">
        <f t="shared" si="35"/>
        <v>88.286436274805169</v>
      </c>
      <c r="G851" s="44">
        <f t="shared" si="36"/>
        <v>7209.4264362748054</v>
      </c>
    </row>
    <row r="852" spans="1:7" ht="14.25">
      <c r="A852" s="76">
        <v>44327</v>
      </c>
      <c r="B852" s="76">
        <v>44334</v>
      </c>
      <c r="C852" s="51">
        <v>7612.25</v>
      </c>
      <c r="D852" s="55"/>
      <c r="E852" s="65"/>
      <c r="F852" s="59">
        <f t="shared" si="35"/>
        <v>88.286436274805169</v>
      </c>
      <c r="G852" s="44">
        <f t="shared" si="36"/>
        <v>7700.5364362748051</v>
      </c>
    </row>
    <row r="853" spans="1:7" ht="14.25">
      <c r="A853" s="76">
        <v>44335</v>
      </c>
      <c r="B853" s="76">
        <v>44340</v>
      </c>
      <c r="C853" s="51">
        <v>7615.8</v>
      </c>
      <c r="D853" s="55"/>
      <c r="E853" s="65"/>
      <c r="F853" s="59">
        <f t="shared" si="35"/>
        <v>88.286436274805169</v>
      </c>
      <c r="G853" s="44">
        <f t="shared" si="36"/>
        <v>7704.0864362748052</v>
      </c>
    </row>
    <row r="854" spans="1:7" ht="14.25">
      <c r="A854" s="76">
        <v>44341</v>
      </c>
      <c r="B854" s="76">
        <v>44347</v>
      </c>
      <c r="C854" s="51">
        <v>7452.91</v>
      </c>
      <c r="D854" s="55"/>
      <c r="E854" s="65"/>
      <c r="F854" s="59">
        <f t="shared" si="35"/>
        <v>88.286436274805169</v>
      </c>
      <c r="G854" s="44">
        <f t="shared" si="36"/>
        <v>7541.1964362748049</v>
      </c>
    </row>
    <row r="855" spans="1:7" ht="14.25">
      <c r="A855" s="76">
        <v>44348</v>
      </c>
      <c r="B855" s="76">
        <v>44355</v>
      </c>
      <c r="C855" s="51">
        <v>7492.27</v>
      </c>
      <c r="D855" s="55"/>
      <c r="E855" s="65"/>
      <c r="F855" s="59">
        <f t="shared" si="35"/>
        <v>88.286436274805169</v>
      </c>
      <c r="G855" s="44">
        <f t="shared" si="36"/>
        <v>7580.5564362748055</v>
      </c>
    </row>
    <row r="856" spans="1:7" ht="14.25">
      <c r="A856" s="76">
        <v>44356</v>
      </c>
      <c r="B856" s="76">
        <v>44362</v>
      </c>
      <c r="C856" s="51">
        <v>7583.13</v>
      </c>
      <c r="D856" s="55"/>
      <c r="E856" s="65"/>
      <c r="F856" s="59">
        <f t="shared" si="35"/>
        <v>88.286436274805169</v>
      </c>
      <c r="G856" s="44">
        <f t="shared" ref="G856:G861" si="37">SUM(C856:F856)</f>
        <v>7671.4164362748052</v>
      </c>
    </row>
    <row r="857" spans="1:7" ht="14.25">
      <c r="A857" s="76">
        <v>44363</v>
      </c>
      <c r="B857" s="76">
        <v>44368</v>
      </c>
      <c r="C857" s="51">
        <v>7518.33</v>
      </c>
      <c r="D857" s="55"/>
      <c r="E857" s="65"/>
      <c r="F857" s="59">
        <f t="shared" si="35"/>
        <v>88.286436274805169</v>
      </c>
      <c r="G857" s="44">
        <f t="shared" si="37"/>
        <v>7606.616436274805</v>
      </c>
    </row>
    <row r="858" spans="1:7" ht="14.25">
      <c r="A858" s="76">
        <v>44369</v>
      </c>
      <c r="B858" s="76">
        <v>44375</v>
      </c>
      <c r="C858" s="51">
        <v>7554.39</v>
      </c>
      <c r="D858" s="55"/>
      <c r="E858" s="65"/>
      <c r="F858" s="59">
        <f t="shared" si="35"/>
        <v>88.286436274805169</v>
      </c>
      <c r="G858" s="44">
        <f t="shared" si="37"/>
        <v>7642.6764362748054</v>
      </c>
    </row>
    <row r="859" spans="1:7" ht="14.25">
      <c r="A859" s="76">
        <v>44376</v>
      </c>
      <c r="B859" s="76">
        <v>44383</v>
      </c>
      <c r="C859" s="51">
        <v>7938.47</v>
      </c>
      <c r="D859" s="55"/>
      <c r="E859" s="65"/>
      <c r="F859" s="59">
        <f t="shared" si="35"/>
        <v>88.286436274805169</v>
      </c>
      <c r="G859" s="44">
        <f t="shared" si="37"/>
        <v>8026.7564362748053</v>
      </c>
    </row>
    <row r="860" spans="1:7" ht="14.25">
      <c r="A860" s="76">
        <v>44384</v>
      </c>
      <c r="B860" s="76">
        <v>44389</v>
      </c>
      <c r="C860" s="51">
        <v>7858.75</v>
      </c>
      <c r="D860" s="55"/>
      <c r="E860" s="65"/>
      <c r="F860" s="59">
        <f t="shared" si="35"/>
        <v>88.286436274805169</v>
      </c>
      <c r="G860" s="44">
        <f t="shared" si="37"/>
        <v>7947.0364362748051</v>
      </c>
    </row>
    <row r="861" spans="1:7" ht="14.25">
      <c r="A861" s="76">
        <v>44390</v>
      </c>
      <c r="B861" s="76">
        <v>44396</v>
      </c>
      <c r="C861" s="51">
        <v>7874.83</v>
      </c>
      <c r="D861" s="55"/>
      <c r="E861" s="65"/>
      <c r="F861" s="59">
        <f t="shared" si="35"/>
        <v>88.286436274805169</v>
      </c>
      <c r="G861" s="44">
        <f t="shared" si="37"/>
        <v>7963.116436274805</v>
      </c>
    </row>
    <row r="862" spans="1:7" ht="14.25">
      <c r="A862" s="76">
        <v>44397</v>
      </c>
      <c r="B862" s="76">
        <v>44403</v>
      </c>
      <c r="C862" s="51">
        <v>7999.2</v>
      </c>
      <c r="D862" s="55"/>
      <c r="E862" s="65"/>
      <c r="F862" s="59">
        <f t="shared" si="35"/>
        <v>88.286436274805169</v>
      </c>
      <c r="G862" s="44">
        <f t="shared" ref="G862" si="38">SUM(C862:F862)</f>
        <v>8087.4864362748049</v>
      </c>
    </row>
    <row r="863" spans="1:7" ht="14.25">
      <c r="A863" s="76">
        <v>44404</v>
      </c>
      <c r="B863" s="76">
        <v>44410</v>
      </c>
      <c r="C863" s="51">
        <v>7779.25</v>
      </c>
      <c r="D863" s="55"/>
      <c r="E863" s="65"/>
      <c r="F863" s="59">
        <f t="shared" si="35"/>
        <v>88.286436274805169</v>
      </c>
      <c r="G863" s="44">
        <f t="shared" ref="G863" si="39">SUM(C863:F863)</f>
        <v>7867.5364362748051</v>
      </c>
    </row>
    <row r="864" spans="1:7" ht="14.25">
      <c r="A864" s="76">
        <v>44411</v>
      </c>
      <c r="B864" s="76">
        <v>44417</v>
      </c>
      <c r="C864" s="51">
        <v>8247.73</v>
      </c>
      <c r="D864" s="55"/>
      <c r="E864" s="65"/>
      <c r="F864" s="59">
        <f t="shared" si="35"/>
        <v>88.286436274805169</v>
      </c>
      <c r="G864" s="44">
        <f t="shared" ref="G864" si="40">SUM(C864:F864)</f>
        <v>8336.0164362748055</v>
      </c>
    </row>
    <row r="865" spans="1:7" ht="14.25">
      <c r="A865" s="76">
        <v>44418</v>
      </c>
      <c r="B865" s="76">
        <v>44425</v>
      </c>
      <c r="C865" s="51">
        <v>8006.94</v>
      </c>
      <c r="D865" s="55"/>
      <c r="E865" s="65"/>
      <c r="F865" s="59">
        <f t="shared" si="35"/>
        <v>88.286436274805169</v>
      </c>
      <c r="G865" s="44">
        <f t="shared" ref="G865" si="41">SUM(C865:F865)</f>
        <v>8095.2264362748047</v>
      </c>
    </row>
    <row r="866" spans="1:7" ht="14.25">
      <c r="A866" s="76">
        <v>44426</v>
      </c>
      <c r="B866" s="76">
        <v>44431</v>
      </c>
      <c r="C866" s="51">
        <v>8034.4</v>
      </c>
      <c r="D866" s="55"/>
      <c r="E866" s="65"/>
      <c r="F866" s="59">
        <f t="shared" si="35"/>
        <v>88.286436274805169</v>
      </c>
      <c r="G866" s="44">
        <f t="shared" ref="G866" si="42">SUM(C866:F866)</f>
        <v>8122.6864362748047</v>
      </c>
    </row>
    <row r="867" spans="1:7" ht="14.25">
      <c r="A867" s="76">
        <v>44432</v>
      </c>
      <c r="B867" s="76">
        <v>44438</v>
      </c>
      <c r="C867" s="51">
        <v>7510.86</v>
      </c>
      <c r="D867" s="55"/>
      <c r="E867" s="65"/>
      <c r="F867" s="59">
        <f t="shared" si="35"/>
        <v>88.286436274805169</v>
      </c>
      <c r="G867" s="44">
        <f t="shared" ref="G867" si="43">SUM(C867:F867)</f>
        <v>7599.1464362748047</v>
      </c>
    </row>
    <row r="868" spans="1:7" ht="14.25">
      <c r="A868" s="76">
        <v>44439</v>
      </c>
      <c r="B868" s="76">
        <v>44445</v>
      </c>
      <c r="C868" s="51">
        <v>7863.02</v>
      </c>
      <c r="D868" s="55"/>
      <c r="E868" s="65"/>
      <c r="F868" s="59">
        <f t="shared" si="35"/>
        <v>88.286436274805169</v>
      </c>
      <c r="G868" s="44">
        <f t="shared" ref="G868" si="44">SUM(C868:F868)</f>
        <v>7951.3064362748055</v>
      </c>
    </row>
    <row r="869" spans="1:7" ht="14.25">
      <c r="A869" s="76">
        <v>44446</v>
      </c>
      <c r="B869" s="76">
        <v>44452</v>
      </c>
      <c r="C869" s="51">
        <v>8024.06</v>
      </c>
      <c r="D869" s="55"/>
      <c r="E869" s="65"/>
      <c r="F869" s="59">
        <f t="shared" si="35"/>
        <v>88.286436274805169</v>
      </c>
      <c r="G869" s="44">
        <f t="shared" ref="G869" si="45">SUM(C869:F869)</f>
        <v>8112.3464362748055</v>
      </c>
    </row>
    <row r="870" spans="1:7" ht="14.25">
      <c r="A870" s="76">
        <v>44453</v>
      </c>
      <c r="B870" s="76">
        <v>44459</v>
      </c>
      <c r="C870" s="51">
        <v>8000.82</v>
      </c>
      <c r="D870" s="55"/>
      <c r="E870" s="65"/>
      <c r="F870" s="59">
        <f t="shared" si="35"/>
        <v>88.286436274805169</v>
      </c>
      <c r="G870" s="44">
        <f t="shared" ref="G870" si="46">SUM(C870:F870)</f>
        <v>8089.1064362748048</v>
      </c>
    </row>
    <row r="871" spans="1:7" ht="14.25">
      <c r="A871" s="76">
        <v>44460</v>
      </c>
      <c r="B871" s="76">
        <v>44466</v>
      </c>
      <c r="C871" s="51">
        <v>8253.0499999999993</v>
      </c>
      <c r="D871" s="55"/>
      <c r="E871" s="65"/>
      <c r="F871" s="59">
        <f t="shared" si="35"/>
        <v>88.286436274805169</v>
      </c>
      <c r="G871" s="44">
        <f t="shared" ref="G871" si="47">SUM(C871:F871)</f>
        <v>8341.3364362748052</v>
      </c>
    </row>
    <row r="872" spans="1:7" ht="14.25">
      <c r="A872" s="76">
        <v>44467</v>
      </c>
      <c r="B872" s="76">
        <v>44473</v>
      </c>
      <c r="C872" s="51">
        <v>8309.56</v>
      </c>
      <c r="D872" s="55"/>
      <c r="E872" s="65"/>
      <c r="F872" s="59">
        <f t="shared" si="35"/>
        <v>88.286436274805169</v>
      </c>
      <c r="G872" s="44">
        <f t="shared" ref="G872" si="48">SUM(C872:F872)</f>
        <v>8397.8464362748055</v>
      </c>
    </row>
    <row r="873" spans="1:7" ht="14.25">
      <c r="A873" s="76">
        <v>44474</v>
      </c>
      <c r="B873" s="76">
        <v>44480</v>
      </c>
      <c r="C873" s="51">
        <v>8710.84</v>
      </c>
      <c r="D873" s="55"/>
      <c r="E873" s="65"/>
      <c r="F873" s="59">
        <f t="shared" si="35"/>
        <v>88.286436274805169</v>
      </c>
      <c r="G873" s="44">
        <f t="shared" ref="G873" si="49">SUM(C873:F873)</f>
        <v>8799.1264362748061</v>
      </c>
    </row>
    <row r="874" spans="1:7" ht="14.25">
      <c r="A874" s="76">
        <v>44481</v>
      </c>
      <c r="B874" s="76">
        <v>44488</v>
      </c>
      <c r="C874" s="51">
        <v>9112.06</v>
      </c>
      <c r="D874" s="55"/>
      <c r="E874" s="65"/>
      <c r="F874" s="59">
        <f t="shared" si="35"/>
        <v>88.286436274805169</v>
      </c>
      <c r="G874" s="44">
        <f t="shared" ref="G874" si="50">SUM(C874:F874)</f>
        <v>9200.3464362748055</v>
      </c>
    </row>
    <row r="875" spans="1:7" ht="14.25">
      <c r="A875" s="76">
        <v>44489</v>
      </c>
      <c r="B875" s="76">
        <v>44494</v>
      </c>
      <c r="C875" s="51">
        <v>9299.2800000000007</v>
      </c>
      <c r="D875" s="55"/>
      <c r="E875" s="65"/>
      <c r="F875" s="59">
        <f t="shared" si="35"/>
        <v>88.286436274805169</v>
      </c>
      <c r="G875" s="44">
        <f t="shared" ref="G875" si="51">SUM(C875:F875)</f>
        <v>9387.5664362748066</v>
      </c>
    </row>
    <row r="876" spans="1:7" ht="14.25">
      <c r="A876" s="76">
        <v>44495</v>
      </c>
      <c r="B876" s="76">
        <v>44502</v>
      </c>
      <c r="C876" s="51">
        <v>9446.6299999999992</v>
      </c>
      <c r="D876" s="55"/>
      <c r="E876" s="65"/>
      <c r="F876" s="59">
        <f t="shared" si="35"/>
        <v>88.286436274805169</v>
      </c>
      <c r="G876" s="44">
        <f t="shared" ref="G876" si="52">SUM(C876:F876)</f>
        <v>9534.9164362748052</v>
      </c>
    </row>
    <row r="877" spans="1:7" ht="14.25">
      <c r="A877" s="76">
        <v>44503</v>
      </c>
      <c r="B877" s="76">
        <v>44508</v>
      </c>
      <c r="C877" s="51">
        <v>9294.7800000000007</v>
      </c>
      <c r="D877" s="55"/>
      <c r="E877" s="65"/>
      <c r="F877" s="59">
        <f t="shared" si="35"/>
        <v>88.286436274805169</v>
      </c>
      <c r="G877" s="44">
        <f t="shared" ref="G877" si="53">SUM(C877:F877)</f>
        <v>9383.0664362748066</v>
      </c>
    </row>
    <row r="878" spans="1:7" ht="14.25">
      <c r="A878" s="76">
        <v>44509</v>
      </c>
      <c r="B878" s="76">
        <v>44516</v>
      </c>
      <c r="C878" s="51">
        <v>9165.06</v>
      </c>
      <c r="D878" s="55"/>
      <c r="E878" s="65"/>
      <c r="F878" s="59">
        <f t="shared" si="35"/>
        <v>88.286436274805169</v>
      </c>
      <c r="G878" s="44">
        <f t="shared" ref="G878" si="54">SUM(C878:F878)</f>
        <v>9253.3464362748055</v>
      </c>
    </row>
    <row r="879" spans="1:7" ht="14.25">
      <c r="A879" s="76">
        <v>44517</v>
      </c>
      <c r="B879" s="76">
        <v>44522</v>
      </c>
      <c r="C879" s="51">
        <v>9300.11</v>
      </c>
      <c r="D879" s="55"/>
      <c r="E879" s="65"/>
      <c r="F879" s="59">
        <f t="shared" si="35"/>
        <v>88.286436274805169</v>
      </c>
      <c r="G879" s="44">
        <f t="shared" ref="G879" si="55">SUM(C879:F879)</f>
        <v>9388.3964362748065</v>
      </c>
    </row>
    <row r="880" spans="1:7" ht="14.25">
      <c r="A880" s="76">
        <v>44523</v>
      </c>
      <c r="B880" s="76">
        <v>44529</v>
      </c>
      <c r="C880" s="51">
        <v>9037.4599999999991</v>
      </c>
      <c r="D880" s="55"/>
      <c r="E880" s="65"/>
      <c r="F880" s="59">
        <f t="shared" si="35"/>
        <v>88.286436274805169</v>
      </c>
      <c r="G880" s="44">
        <f t="shared" ref="G880" si="56">SUM(C880:F880)</f>
        <v>9125.7464362748051</v>
      </c>
    </row>
    <row r="881" spans="1:7" ht="14.25">
      <c r="A881" s="76">
        <v>44530</v>
      </c>
      <c r="B881" s="76">
        <v>44536</v>
      </c>
      <c r="C881" s="51">
        <v>9074.0300000000007</v>
      </c>
      <c r="D881" s="55"/>
      <c r="E881" s="65"/>
      <c r="F881" s="59">
        <f t="shared" si="35"/>
        <v>88.286436274805169</v>
      </c>
      <c r="G881" s="44">
        <f t="shared" ref="G881" si="57">SUM(C881:F881)</f>
        <v>9162.3164362748066</v>
      </c>
    </row>
    <row r="882" spans="1:7" ht="14.25">
      <c r="A882" s="76">
        <v>44537</v>
      </c>
      <c r="B882" s="76">
        <v>44543</v>
      </c>
      <c r="C882" s="51">
        <v>8155.23</v>
      </c>
      <c r="D882" s="55"/>
      <c r="E882" s="65"/>
      <c r="F882" s="59">
        <f t="shared" si="35"/>
        <v>88.286436274805169</v>
      </c>
      <c r="G882" s="44">
        <f t="shared" ref="G882" si="58">SUM(C882:F882)</f>
        <v>8243.5164362748055</v>
      </c>
    </row>
    <row r="883" spans="1:7" ht="14.25">
      <c r="A883" s="76">
        <v>44544</v>
      </c>
      <c r="B883" s="76">
        <v>44550</v>
      </c>
      <c r="C883" s="51">
        <v>8540.85</v>
      </c>
      <c r="D883" s="55"/>
      <c r="E883" s="65"/>
      <c r="F883" s="59">
        <f t="shared" si="35"/>
        <v>88.286436274805169</v>
      </c>
      <c r="G883" s="44">
        <f t="shared" ref="G883" si="59">SUM(C883:F883)</f>
        <v>8629.1364362748063</v>
      </c>
    </row>
    <row r="884" spans="1:7" ht="14.25">
      <c r="A884" s="76">
        <v>44551</v>
      </c>
      <c r="B884" s="76">
        <v>44557</v>
      </c>
      <c r="C884" s="51">
        <v>8569.2099999999991</v>
      </c>
      <c r="D884" s="55"/>
      <c r="E884" s="65"/>
      <c r="F884" s="59">
        <f t="shared" si="35"/>
        <v>88.286436274805169</v>
      </c>
      <c r="G884" s="44">
        <f t="shared" ref="G884" si="60">SUM(C884:F884)</f>
        <v>8657.4964362748051</v>
      </c>
    </row>
    <row r="885" spans="1:7" ht="14.25">
      <c r="A885" s="76">
        <v>44558</v>
      </c>
      <c r="B885" s="76">
        <v>44561</v>
      </c>
      <c r="C885" s="51">
        <v>8867.42</v>
      </c>
      <c r="D885" s="55"/>
      <c r="E885" s="65"/>
      <c r="F885" s="59">
        <f t="shared" si="35"/>
        <v>88.286436274805169</v>
      </c>
      <c r="G885" s="44">
        <f t="shared" ref="G885" si="61">SUM(C885:F885)</f>
        <v>8955.706436274806</v>
      </c>
    </row>
    <row r="886" spans="1:7" ht="14.25">
      <c r="A886" s="76">
        <v>44562</v>
      </c>
      <c r="B886" s="76">
        <v>44564</v>
      </c>
      <c r="C886" s="51">
        <v>8867.42</v>
      </c>
      <c r="D886" s="55"/>
      <c r="E886" s="65"/>
      <c r="F886" s="59">
        <f>+'Otros Cargos'!E139</f>
        <v>90.935029363049324</v>
      </c>
      <c r="G886" s="44">
        <f t="shared" ref="G886" si="62">SUM(C886:F886)</f>
        <v>8958.3550293630487</v>
      </c>
    </row>
    <row r="887" spans="1:7" ht="14.25">
      <c r="A887" s="76">
        <v>44565</v>
      </c>
      <c r="B887" s="76">
        <v>44572</v>
      </c>
      <c r="C887" s="51">
        <v>9252.3799999999992</v>
      </c>
      <c r="D887" s="55"/>
      <c r="E887" s="65"/>
      <c r="F887" s="59">
        <f t="shared" ref="F887:F892" si="63">+F886</f>
        <v>90.935029363049324</v>
      </c>
      <c r="G887" s="44">
        <f t="shared" ref="G887" si="64">SUM(C887:F887)</f>
        <v>9343.3150293630479</v>
      </c>
    </row>
    <row r="888" spans="1:7" ht="14.25">
      <c r="A888" s="76">
        <v>44573</v>
      </c>
      <c r="B888" s="76">
        <v>44578</v>
      </c>
      <c r="C888" s="51">
        <v>9662.91</v>
      </c>
      <c r="D888" s="55"/>
      <c r="E888" s="65"/>
      <c r="F888" s="59">
        <f t="shared" si="63"/>
        <v>90.935029363049324</v>
      </c>
      <c r="G888" s="44">
        <f t="shared" ref="G888" si="65">SUM(C888:F888)</f>
        <v>9753.8450293630485</v>
      </c>
    </row>
    <row r="889" spans="1:7" ht="14.25">
      <c r="A889" s="76">
        <v>44579</v>
      </c>
      <c r="B889" s="76">
        <v>44585</v>
      </c>
      <c r="C889" s="51">
        <v>10116.19</v>
      </c>
      <c r="D889" s="55"/>
      <c r="E889" s="65"/>
      <c r="F889" s="59">
        <f t="shared" si="63"/>
        <v>90.935029363049324</v>
      </c>
      <c r="G889" s="44">
        <f t="shared" ref="G889" si="66">SUM(C889:F889)</f>
        <v>10207.125029363049</v>
      </c>
    </row>
    <row r="890" spans="1:7" ht="14.25">
      <c r="A890" s="76">
        <v>44586</v>
      </c>
      <c r="B890" s="76">
        <v>44592</v>
      </c>
      <c r="C890" s="51">
        <v>10496.14</v>
      </c>
      <c r="D890" s="55"/>
      <c r="E890" s="65"/>
      <c r="F890" s="59">
        <f t="shared" si="63"/>
        <v>90.935029363049324</v>
      </c>
      <c r="G890" s="44">
        <f t="shared" ref="G890" si="67">SUM(C890:F890)</f>
        <v>10587.075029363048</v>
      </c>
    </row>
    <row r="891" spans="1:7" ht="14.25">
      <c r="A891" s="76">
        <v>44593</v>
      </c>
      <c r="B891" s="76">
        <v>44599</v>
      </c>
      <c r="C891" s="51">
        <v>10468.1</v>
      </c>
      <c r="D891" s="55"/>
      <c r="E891" s="65"/>
      <c r="F891" s="59">
        <f t="shared" si="63"/>
        <v>90.935029363049324</v>
      </c>
      <c r="G891" s="44">
        <f t="shared" ref="G891" si="68">SUM(C891:F891)</f>
        <v>10559.035029363049</v>
      </c>
    </row>
    <row r="892" spans="1:7" ht="14.25">
      <c r="A892" s="76">
        <v>44600</v>
      </c>
      <c r="B892" s="76">
        <v>44606</v>
      </c>
      <c r="C892" s="51">
        <v>10911.61</v>
      </c>
      <c r="D892" s="55"/>
      <c r="E892" s="65"/>
      <c r="F892" s="59">
        <f t="shared" si="63"/>
        <v>90.935029363049324</v>
      </c>
      <c r="G892" s="44">
        <f t="shared" ref="G892" si="69">SUM(C892:F892)</f>
        <v>11002.545029363049</v>
      </c>
    </row>
    <row r="893" spans="1:7" ht="14.25">
      <c r="A893" s="76">
        <v>44607</v>
      </c>
      <c r="B893" s="76">
        <v>44613</v>
      </c>
      <c r="C893" s="51">
        <v>11155.41</v>
      </c>
      <c r="D893" s="55"/>
      <c r="E893" s="65"/>
      <c r="F893" s="59">
        <f t="shared" ref="F893:F924" si="70">+F892</f>
        <v>90.935029363049324</v>
      </c>
      <c r="G893" s="44">
        <f t="shared" ref="G893" si="71">SUM(C893:F893)</f>
        <v>11246.345029363049</v>
      </c>
    </row>
    <row r="894" spans="1:7" ht="14.25">
      <c r="A894" s="76">
        <v>44614</v>
      </c>
      <c r="B894" s="76">
        <v>44620</v>
      </c>
      <c r="C894" s="51">
        <v>11102.56</v>
      </c>
      <c r="D894" s="55"/>
      <c r="E894" s="65"/>
      <c r="F894" s="59">
        <f t="shared" si="70"/>
        <v>90.935029363049324</v>
      </c>
      <c r="G894" s="44">
        <f t="shared" ref="G894" si="72">SUM(C894:F894)</f>
        <v>11193.495029363048</v>
      </c>
    </row>
    <row r="895" spans="1:7" ht="14.25">
      <c r="A895" s="76">
        <v>44621</v>
      </c>
      <c r="B895" s="76">
        <v>44627</v>
      </c>
      <c r="C895" s="51">
        <v>11005.48</v>
      </c>
      <c r="D895" s="55"/>
      <c r="E895" s="65"/>
      <c r="F895" s="59">
        <f t="shared" si="70"/>
        <v>90.935029363049324</v>
      </c>
      <c r="G895" s="44">
        <f t="shared" ref="G895" si="73">SUM(C895:F895)</f>
        <v>11096.415029363048</v>
      </c>
    </row>
    <row r="896" spans="1:7" ht="14.25">
      <c r="A896" s="76">
        <v>44628</v>
      </c>
      <c r="B896" s="76">
        <v>44634</v>
      </c>
      <c r="C896" s="51">
        <v>13285.89</v>
      </c>
      <c r="D896" s="55"/>
      <c r="E896" s="65"/>
      <c r="F896" s="59">
        <f t="shared" si="70"/>
        <v>90.935029363049324</v>
      </c>
      <c r="G896" s="44">
        <f t="shared" ref="G896" si="74">SUM(C896:F896)</f>
        <v>13376.825029363048</v>
      </c>
    </row>
    <row r="897" spans="1:7" ht="14.25">
      <c r="A897" s="76">
        <v>44635</v>
      </c>
      <c r="B897" s="76">
        <v>44642</v>
      </c>
      <c r="C897" s="51">
        <v>14277.38</v>
      </c>
      <c r="D897" s="55"/>
      <c r="E897" s="65"/>
      <c r="F897" s="59">
        <f t="shared" si="70"/>
        <v>90.935029363049324</v>
      </c>
      <c r="G897" s="44">
        <f t="shared" ref="G897" si="75">SUM(C897:F897)</f>
        <v>14368.315029363048</v>
      </c>
    </row>
    <row r="898" spans="1:7" ht="14.25">
      <c r="A898" s="76">
        <v>44643</v>
      </c>
      <c r="B898" s="76">
        <v>44648</v>
      </c>
      <c r="C898" s="51">
        <v>12679.63</v>
      </c>
      <c r="D898" s="55"/>
      <c r="E898" s="65"/>
      <c r="F898" s="59">
        <f t="shared" si="70"/>
        <v>90.935029363049324</v>
      </c>
      <c r="G898" s="44">
        <f t="shared" ref="G898" si="76">SUM(C898:F898)</f>
        <v>12770.565029363048</v>
      </c>
    </row>
    <row r="899" spans="1:7" ht="14.25">
      <c r="A899" s="76">
        <v>44649</v>
      </c>
      <c r="B899" s="76">
        <v>44655</v>
      </c>
      <c r="C899" s="51">
        <v>14868.16</v>
      </c>
      <c r="D899" s="55"/>
      <c r="E899" s="65"/>
      <c r="F899" s="59">
        <f t="shared" si="70"/>
        <v>90.935029363049324</v>
      </c>
      <c r="G899" s="44">
        <f t="shared" ref="G899" si="77">SUM(C899:F899)</f>
        <v>14959.095029363049</v>
      </c>
    </row>
    <row r="900" spans="1:7" ht="14.25">
      <c r="A900" s="76">
        <v>44656</v>
      </c>
      <c r="B900" s="76">
        <v>44662</v>
      </c>
      <c r="C900" s="51">
        <v>13451.93</v>
      </c>
      <c r="D900" s="55"/>
      <c r="E900" s="65"/>
      <c r="F900" s="59">
        <f t="shared" si="70"/>
        <v>90.935029363049324</v>
      </c>
      <c r="G900" s="44">
        <f t="shared" ref="G900" si="78">SUM(C900:F900)</f>
        <v>13542.865029363049</v>
      </c>
    </row>
    <row r="901" spans="1:7" ht="14.25">
      <c r="A901" s="76">
        <v>44663</v>
      </c>
      <c r="B901" s="76">
        <v>44669</v>
      </c>
      <c r="C901" s="51">
        <v>13642.14</v>
      </c>
      <c r="D901" s="55"/>
      <c r="E901" s="65"/>
      <c r="F901" s="59">
        <f t="shared" si="70"/>
        <v>90.935029363049324</v>
      </c>
      <c r="G901" s="44">
        <f t="shared" ref="G901" si="79">SUM(C901:F901)</f>
        <v>13733.075029363048</v>
      </c>
    </row>
    <row r="902" spans="1:7" ht="14.25">
      <c r="A902" s="76">
        <v>44670</v>
      </c>
      <c r="B902" s="76">
        <v>44676</v>
      </c>
      <c r="C902" s="51">
        <v>14097.26</v>
      </c>
      <c r="D902" s="55"/>
      <c r="E902" s="65"/>
      <c r="F902" s="59">
        <f t="shared" si="70"/>
        <v>90.935029363049324</v>
      </c>
      <c r="G902" s="44">
        <f t="shared" ref="G902" si="80">SUM(C902:F902)</f>
        <v>14188.195029363049</v>
      </c>
    </row>
    <row r="903" spans="1:7" ht="14.25">
      <c r="A903" s="76">
        <v>44677</v>
      </c>
      <c r="B903" s="76">
        <v>44683</v>
      </c>
      <c r="C903" s="51">
        <v>15138.6</v>
      </c>
      <c r="D903" s="55"/>
      <c r="E903" s="65"/>
      <c r="F903" s="59">
        <f t="shared" si="70"/>
        <v>90.935029363049324</v>
      </c>
      <c r="G903" s="44">
        <f t="shared" ref="G903" si="81">SUM(C903:F903)</f>
        <v>15229.535029363049</v>
      </c>
    </row>
    <row r="904" spans="1:7" ht="14.25">
      <c r="A904" s="76">
        <v>44684</v>
      </c>
      <c r="B904" s="76">
        <v>44690</v>
      </c>
      <c r="C904" s="51">
        <v>16899.93</v>
      </c>
      <c r="D904" s="55"/>
      <c r="E904" s="65"/>
      <c r="F904" s="59">
        <f t="shared" si="70"/>
        <v>90.935029363049324</v>
      </c>
      <c r="G904" s="44">
        <f t="shared" ref="G904" si="82">SUM(C904:F904)</f>
        <v>16990.865029363049</v>
      </c>
    </row>
    <row r="905" spans="1:7" ht="14.25">
      <c r="A905" s="76">
        <v>44691</v>
      </c>
      <c r="B905" s="76">
        <v>44697</v>
      </c>
      <c r="C905" s="51">
        <v>17650.63</v>
      </c>
      <c r="D905" s="55"/>
      <c r="E905" s="65"/>
      <c r="F905" s="59">
        <f t="shared" si="70"/>
        <v>90.935029363049324</v>
      </c>
      <c r="G905" s="44">
        <f t="shared" ref="G905" si="83">SUM(C905:F905)</f>
        <v>17741.56502936305</v>
      </c>
    </row>
    <row r="906" spans="1:7" ht="14.25">
      <c r="A906" s="76">
        <v>44698</v>
      </c>
      <c r="B906" s="76">
        <v>44704</v>
      </c>
      <c r="C906" s="51">
        <v>16269.93</v>
      </c>
      <c r="D906" s="55"/>
      <c r="E906" s="65"/>
      <c r="F906" s="59">
        <f t="shared" si="70"/>
        <v>90.935029363049324</v>
      </c>
      <c r="G906" s="44">
        <f t="shared" ref="G906" si="84">SUM(C906:F906)</f>
        <v>16360.865029363049</v>
      </c>
    </row>
    <row r="907" spans="1:7" ht="14.25">
      <c r="A907" s="76">
        <v>44705</v>
      </c>
      <c r="B907" s="76">
        <v>44712</v>
      </c>
      <c r="C907" s="51">
        <v>14923.98</v>
      </c>
      <c r="D907" s="55"/>
      <c r="E907" s="65"/>
      <c r="F907" s="59">
        <f t="shared" si="70"/>
        <v>90.935029363049324</v>
      </c>
      <c r="G907" s="44">
        <f t="shared" ref="G907" si="85">SUM(C907:F907)</f>
        <v>15014.915029363048</v>
      </c>
    </row>
    <row r="908" spans="1:7" ht="14.25">
      <c r="A908" s="76">
        <v>44713</v>
      </c>
      <c r="B908" s="76">
        <v>44718</v>
      </c>
      <c r="C908" s="51">
        <v>14807.89</v>
      </c>
      <c r="D908" s="55"/>
      <c r="E908" s="65"/>
      <c r="F908" s="59">
        <f t="shared" si="70"/>
        <v>90.935029363049324</v>
      </c>
      <c r="G908" s="44">
        <f t="shared" ref="G908" si="86">SUM(C908:F908)</f>
        <v>14898.825029363048</v>
      </c>
    </row>
    <row r="909" spans="1:7" ht="14.25">
      <c r="A909" s="76">
        <v>44719</v>
      </c>
      <c r="B909" s="76">
        <v>44725</v>
      </c>
      <c r="C909" s="51">
        <v>15898.5</v>
      </c>
      <c r="D909" s="55"/>
      <c r="E909" s="65"/>
      <c r="F909" s="59">
        <f t="shared" si="70"/>
        <v>90.935029363049324</v>
      </c>
      <c r="G909" s="44">
        <f t="shared" ref="G909" si="87">SUM(C909:F909)</f>
        <v>15989.435029363049</v>
      </c>
    </row>
    <row r="910" spans="1:7" ht="14.25">
      <c r="A910" s="76">
        <v>44726</v>
      </c>
      <c r="B910" s="76">
        <v>44733</v>
      </c>
      <c r="C910" s="51">
        <v>16776.86</v>
      </c>
      <c r="D910" s="55"/>
      <c r="E910" s="65"/>
      <c r="F910" s="59">
        <f t="shared" si="70"/>
        <v>90.935029363049324</v>
      </c>
      <c r="G910" s="44">
        <f t="shared" ref="G910" si="88">SUM(C910:F910)</f>
        <v>16867.795029363049</v>
      </c>
    </row>
    <row r="911" spans="1:7" ht="14.25">
      <c r="A911" s="76">
        <v>44734</v>
      </c>
      <c r="B911" s="76">
        <v>44740</v>
      </c>
      <c r="C911" s="51">
        <v>17708.849999999999</v>
      </c>
      <c r="D911" s="55"/>
      <c r="E911" s="65"/>
      <c r="F911" s="59">
        <f t="shared" si="70"/>
        <v>90.935029363049324</v>
      </c>
      <c r="G911" s="44">
        <f t="shared" ref="G911" si="89">SUM(C911:F911)</f>
        <v>17799.785029363047</v>
      </c>
    </row>
    <row r="912" spans="1:7" ht="14.25">
      <c r="A912" s="76">
        <v>44741</v>
      </c>
      <c r="B912" s="76">
        <v>44747</v>
      </c>
      <c r="C912" s="51">
        <v>17481.91</v>
      </c>
      <c r="D912" s="55"/>
      <c r="E912" s="65"/>
      <c r="F912" s="59">
        <f t="shared" si="70"/>
        <v>90.935029363049324</v>
      </c>
      <c r="G912" s="44">
        <f t="shared" ref="G912" si="90">SUM(C912:F912)</f>
        <v>17572.845029363049</v>
      </c>
    </row>
    <row r="913" spans="1:7" ht="14.25">
      <c r="A913" s="76">
        <v>44748</v>
      </c>
      <c r="B913" s="76">
        <v>44753</v>
      </c>
      <c r="C913" s="51">
        <v>16842.96</v>
      </c>
      <c r="D913" s="55"/>
      <c r="E913" s="65"/>
      <c r="F913" s="59">
        <f t="shared" si="70"/>
        <v>90.935029363049324</v>
      </c>
      <c r="G913" s="44">
        <f t="shared" ref="G913" si="91">SUM(C913:F913)</f>
        <v>16933.895029363048</v>
      </c>
    </row>
    <row r="914" spans="1:7" ht="14.25">
      <c r="A914" s="76">
        <v>44754</v>
      </c>
      <c r="B914" s="76">
        <v>44760</v>
      </c>
      <c r="C914" s="51">
        <v>15760.9</v>
      </c>
      <c r="D914" s="55"/>
      <c r="E914" s="65"/>
      <c r="F914" s="59">
        <f t="shared" si="70"/>
        <v>90.935029363049324</v>
      </c>
      <c r="G914" s="44">
        <f t="shared" ref="G914" si="92">SUM(C914:F914)</f>
        <v>15851.835029363048</v>
      </c>
    </row>
    <row r="915" spans="1:7" ht="14.25">
      <c r="A915" s="76">
        <v>44761</v>
      </c>
      <c r="B915" s="76">
        <v>44767</v>
      </c>
      <c r="C915" s="51">
        <v>17110.11</v>
      </c>
      <c r="D915" s="55"/>
      <c r="E915" s="65"/>
      <c r="F915" s="59">
        <f t="shared" si="70"/>
        <v>90.935029363049324</v>
      </c>
      <c r="G915" s="44">
        <f t="shared" ref="G915" si="93">SUM(C915:F915)</f>
        <v>17201.045029363049</v>
      </c>
    </row>
    <row r="916" spans="1:7" ht="14.25">
      <c r="A916" s="76">
        <v>44768</v>
      </c>
      <c r="B916" s="76">
        <v>44774</v>
      </c>
      <c r="C916" s="51">
        <v>15800.07</v>
      </c>
      <c r="D916" s="55"/>
      <c r="E916" s="65"/>
      <c r="F916" s="59">
        <f t="shared" si="70"/>
        <v>90.935029363049324</v>
      </c>
      <c r="G916" s="44">
        <f t="shared" ref="G916" si="94">SUM(C916:F916)</f>
        <v>15891.005029363048</v>
      </c>
    </row>
    <row r="917" spans="1:7" ht="14.25">
      <c r="A917" s="76">
        <v>44775</v>
      </c>
      <c r="B917" s="76">
        <v>44781</v>
      </c>
      <c r="C917" s="51">
        <v>16068.54</v>
      </c>
      <c r="D917" s="55"/>
      <c r="E917" s="65"/>
      <c r="F917" s="59">
        <f t="shared" si="70"/>
        <v>90.935029363049324</v>
      </c>
      <c r="G917" s="44">
        <f t="shared" ref="G917" si="95">SUM(C917:F917)</f>
        <v>16159.47502936305</v>
      </c>
    </row>
    <row r="918" spans="1:7" ht="14.25">
      <c r="A918" s="76">
        <v>44782</v>
      </c>
      <c r="B918" s="76">
        <v>44789</v>
      </c>
      <c r="C918" s="51">
        <v>14384.25</v>
      </c>
      <c r="D918" s="55"/>
      <c r="E918" s="65"/>
      <c r="F918" s="59">
        <f t="shared" si="70"/>
        <v>90.935029363049324</v>
      </c>
      <c r="G918" s="44">
        <f t="shared" ref="G918" si="96">SUM(C918:F918)</f>
        <v>14475.185029363049</v>
      </c>
    </row>
    <row r="919" spans="1:7" ht="14.25">
      <c r="A919" s="76">
        <v>44790</v>
      </c>
      <c r="B919" s="76">
        <v>44795</v>
      </c>
      <c r="C919" s="51">
        <v>14426.85</v>
      </c>
      <c r="D919" s="55"/>
      <c r="E919" s="65"/>
      <c r="F919" s="59">
        <f t="shared" si="70"/>
        <v>90.935029363049324</v>
      </c>
      <c r="G919" s="44">
        <f t="shared" ref="G919" si="97">SUM(C919:F919)</f>
        <v>14517.785029363049</v>
      </c>
    </row>
    <row r="920" spans="1:7" ht="14.25">
      <c r="A920" s="76">
        <v>44796</v>
      </c>
      <c r="B920" s="76">
        <v>44802</v>
      </c>
      <c r="C920" s="51">
        <v>15136.45</v>
      </c>
      <c r="D920" s="55"/>
      <c r="E920" s="65"/>
      <c r="F920" s="59">
        <f t="shared" si="70"/>
        <v>90.935029363049324</v>
      </c>
      <c r="G920" s="44">
        <f t="shared" ref="G920" si="98">SUM(C920:F920)</f>
        <v>15227.385029363049</v>
      </c>
    </row>
    <row r="921" spans="1:7" ht="14.25">
      <c r="A921" s="76">
        <v>44803</v>
      </c>
      <c r="B921" s="76">
        <v>44809</v>
      </c>
      <c r="C921" s="51">
        <v>17015.099999999999</v>
      </c>
      <c r="D921" s="55"/>
      <c r="E921" s="65"/>
      <c r="F921" s="59">
        <f t="shared" si="70"/>
        <v>90.935029363049324</v>
      </c>
      <c r="G921" s="44">
        <f t="shared" ref="G921" si="99">SUM(C921:F921)</f>
        <v>17106.035029363047</v>
      </c>
    </row>
    <row r="922" spans="1:7" ht="14.25">
      <c r="A922" s="76">
        <v>44810</v>
      </c>
      <c r="B922" s="76">
        <v>44816</v>
      </c>
      <c r="C922" s="51">
        <v>16233.89</v>
      </c>
      <c r="D922" s="55"/>
      <c r="E922" s="65"/>
      <c r="F922" s="59">
        <f t="shared" si="70"/>
        <v>90.935029363049324</v>
      </c>
      <c r="G922" s="44">
        <f t="shared" ref="G922" si="100">SUM(C922:F922)</f>
        <v>16324.825029363048</v>
      </c>
    </row>
    <row r="923" spans="1:7" ht="14.25">
      <c r="A923" s="76">
        <v>44817</v>
      </c>
      <c r="B923" s="76">
        <v>44823</v>
      </c>
      <c r="C923" s="51">
        <v>15832.91</v>
      </c>
      <c r="D923" s="55"/>
      <c r="E923" s="65"/>
      <c r="F923" s="59">
        <f t="shared" si="70"/>
        <v>90.935029363049324</v>
      </c>
      <c r="G923" s="44">
        <f t="shared" ref="G923" si="101">SUM(C923:F923)</f>
        <v>15923.845029363049</v>
      </c>
    </row>
    <row r="924" spans="1:7" ht="14.25">
      <c r="A924" s="76">
        <v>44824</v>
      </c>
      <c r="B924" s="76">
        <v>44830</v>
      </c>
      <c r="C924" s="51">
        <v>14693.35</v>
      </c>
      <c r="D924" s="55"/>
      <c r="E924" s="65"/>
      <c r="F924" s="59">
        <f t="shared" si="70"/>
        <v>90.935029363049324</v>
      </c>
      <c r="G924" s="44">
        <f t="shared" ref="G924" si="102">SUM(C924:F924)</f>
        <v>14784.285029363049</v>
      </c>
    </row>
    <row r="925" spans="1:7" ht="14.25">
      <c r="A925" s="76">
        <v>44831</v>
      </c>
      <c r="B925" s="76">
        <v>44837</v>
      </c>
      <c r="C925" s="51">
        <v>14501.39</v>
      </c>
      <c r="D925" s="55"/>
      <c r="E925" s="65"/>
      <c r="F925" s="59">
        <f t="shared" ref="F925:F938" si="103">+F924</f>
        <v>90.935029363049324</v>
      </c>
      <c r="G925" s="44">
        <f t="shared" ref="G925" si="104">SUM(C925:F925)</f>
        <v>14592.325029363048</v>
      </c>
    </row>
    <row r="926" spans="1:7" ht="14.25">
      <c r="A926" s="76">
        <v>44838</v>
      </c>
      <c r="B926" s="76">
        <v>44844</v>
      </c>
      <c r="C926" s="51">
        <v>14598</v>
      </c>
      <c r="D926" s="55"/>
      <c r="E926" s="65"/>
      <c r="F926" s="59">
        <f t="shared" si="103"/>
        <v>90.935029363049324</v>
      </c>
      <c r="G926" s="44">
        <f t="shared" ref="G926" si="105">SUM(C926:F926)</f>
        <v>14688.935029363049</v>
      </c>
    </row>
    <row r="927" spans="1:7" ht="14.25">
      <c r="A927" s="76">
        <v>44845</v>
      </c>
      <c r="B927" s="76">
        <v>44852</v>
      </c>
      <c r="C927" s="51">
        <v>17241.16</v>
      </c>
      <c r="D927" s="55"/>
      <c r="E927" s="65"/>
      <c r="F927" s="59">
        <f t="shared" si="103"/>
        <v>90.935029363049324</v>
      </c>
      <c r="G927" s="44">
        <f t="shared" ref="G927" si="106">SUM(C927:F927)</f>
        <v>17332.095029363049</v>
      </c>
    </row>
    <row r="928" spans="1:7" ht="14.25">
      <c r="A928" s="76">
        <v>44853</v>
      </c>
      <c r="B928" s="76">
        <v>44858</v>
      </c>
      <c r="C928" s="51">
        <v>18911.46</v>
      </c>
      <c r="D928" s="55"/>
      <c r="E928" s="65"/>
      <c r="F928" s="59">
        <f t="shared" si="103"/>
        <v>90.935029363049324</v>
      </c>
      <c r="G928" s="44">
        <f t="shared" ref="G928" si="107">SUM(C928:F928)</f>
        <v>19002.395029363048</v>
      </c>
    </row>
    <row r="929" spans="1:7" ht="14.25">
      <c r="A929" s="76">
        <v>44859</v>
      </c>
      <c r="B929" s="76">
        <v>44865</v>
      </c>
      <c r="C929" s="51">
        <v>18246.099999999999</v>
      </c>
      <c r="D929" s="55"/>
      <c r="E929" s="65"/>
      <c r="F929" s="59">
        <f t="shared" si="103"/>
        <v>90.935029363049324</v>
      </c>
      <c r="G929" s="44">
        <f t="shared" ref="G929" si="108">SUM(C929:F929)</f>
        <v>18337.035029363047</v>
      </c>
    </row>
    <row r="930" spans="1:7" ht="14.25">
      <c r="A930" s="76">
        <v>44866</v>
      </c>
      <c r="B930" s="76">
        <v>44873</v>
      </c>
      <c r="C930" s="51">
        <v>18423.71</v>
      </c>
      <c r="D930" s="55"/>
      <c r="E930" s="65"/>
      <c r="F930" s="59">
        <f t="shared" si="103"/>
        <v>90.935029363049324</v>
      </c>
      <c r="G930" s="44">
        <f t="shared" ref="G930" si="109">SUM(C930:F930)</f>
        <v>18514.645029363048</v>
      </c>
    </row>
    <row r="931" spans="1:7" ht="14.25">
      <c r="A931" s="76">
        <v>44874</v>
      </c>
      <c r="B931" s="76">
        <v>44880</v>
      </c>
      <c r="C931" s="51">
        <v>18920.169999999998</v>
      </c>
      <c r="D931" s="55"/>
      <c r="E931" s="65"/>
      <c r="F931" s="59">
        <f t="shared" si="103"/>
        <v>90.935029363049324</v>
      </c>
      <c r="G931" s="44">
        <f t="shared" ref="G931" si="110">SUM(C931:F931)</f>
        <v>19011.105029363047</v>
      </c>
    </row>
    <row r="932" spans="1:7" ht="14.25">
      <c r="A932" s="76">
        <v>44881</v>
      </c>
      <c r="B932" s="76">
        <v>44886</v>
      </c>
      <c r="C932" s="51">
        <v>17682.150000000001</v>
      </c>
      <c r="D932" s="55"/>
      <c r="E932" s="65"/>
      <c r="F932" s="59">
        <f t="shared" si="103"/>
        <v>90.935029363049324</v>
      </c>
      <c r="G932" s="44">
        <f t="shared" ref="G932" si="111">SUM(C932:F932)</f>
        <v>17773.08502936305</v>
      </c>
    </row>
    <row r="933" spans="1:7" ht="14.25">
      <c r="A933" s="76">
        <v>44887</v>
      </c>
      <c r="B933" s="76">
        <v>44893</v>
      </c>
      <c r="C933" s="51">
        <v>16319.13</v>
      </c>
      <c r="D933" s="55"/>
      <c r="E933" s="65"/>
      <c r="F933" s="59">
        <f t="shared" si="103"/>
        <v>90.935029363049324</v>
      </c>
      <c r="G933" s="44">
        <f t="shared" ref="G933" si="112">SUM(C933:F933)</f>
        <v>16410.06502936305</v>
      </c>
    </row>
    <row r="934" spans="1:7" ht="14.25">
      <c r="A934" s="76">
        <v>44894</v>
      </c>
      <c r="B934" s="76">
        <v>44900</v>
      </c>
      <c r="C934" s="51">
        <v>15543.57</v>
      </c>
      <c r="D934" s="55"/>
      <c r="E934" s="65"/>
      <c r="F934" s="59">
        <f t="shared" si="103"/>
        <v>90.935029363049324</v>
      </c>
      <c r="G934" s="44">
        <f t="shared" ref="G934" si="113">SUM(C934:F934)</f>
        <v>15634.505029363048</v>
      </c>
    </row>
    <row r="935" spans="1:7" ht="14.25">
      <c r="A935" s="76">
        <v>44901</v>
      </c>
      <c r="B935" s="76">
        <v>44907</v>
      </c>
      <c r="C935" s="51">
        <v>14558.89</v>
      </c>
      <c r="D935" s="55"/>
      <c r="E935" s="65"/>
      <c r="F935" s="59">
        <f t="shared" si="103"/>
        <v>90.935029363049324</v>
      </c>
      <c r="G935" s="44">
        <f t="shared" ref="G935" si="114">SUM(C935:F935)</f>
        <v>14649.825029363048</v>
      </c>
    </row>
    <row r="936" spans="1:7" ht="14.25">
      <c r="A936" s="76">
        <v>44908</v>
      </c>
      <c r="B936" s="76">
        <v>44914</v>
      </c>
      <c r="C936" s="51">
        <v>12951.45</v>
      </c>
      <c r="D936" s="55"/>
      <c r="E936" s="65"/>
      <c r="F936" s="59">
        <f t="shared" si="103"/>
        <v>90.935029363049324</v>
      </c>
      <c r="G936" s="44">
        <f t="shared" ref="G936" si="115">SUM(C936:F936)</f>
        <v>13042.385029363049</v>
      </c>
    </row>
    <row r="937" spans="1:7" ht="14.25">
      <c r="A937" s="76">
        <v>44915</v>
      </c>
      <c r="B937" s="76">
        <v>44921</v>
      </c>
      <c r="C937" s="51">
        <v>14240.73</v>
      </c>
      <c r="D937" s="55"/>
      <c r="E937" s="65"/>
      <c r="F937" s="59">
        <f t="shared" si="103"/>
        <v>90.935029363049324</v>
      </c>
      <c r="G937" s="44">
        <f t="shared" ref="G937" si="116">SUM(C937:F937)</f>
        <v>14331.665029363048</v>
      </c>
    </row>
    <row r="938" spans="1:7" ht="14.25">
      <c r="A938" s="76">
        <v>44922</v>
      </c>
      <c r="B938" s="76">
        <v>44926</v>
      </c>
      <c r="C938" s="51">
        <v>14405.78</v>
      </c>
      <c r="D938" s="55"/>
      <c r="E938" s="65"/>
      <c r="F938" s="59">
        <f t="shared" si="103"/>
        <v>90.935029363049324</v>
      </c>
      <c r="G938" s="44">
        <f t="shared" ref="G938" si="117">SUM(C938:F938)</f>
        <v>14496.715029363049</v>
      </c>
    </row>
    <row r="939" spans="1:7" ht="14.25">
      <c r="A939" s="76">
        <v>44927</v>
      </c>
      <c r="B939" s="76">
        <v>44928</v>
      </c>
      <c r="C939" s="51">
        <v>14405.78</v>
      </c>
      <c r="D939" s="55"/>
      <c r="E939" s="65"/>
      <c r="F939" s="59">
        <f>+F938*1.03</f>
        <v>93.663080243940811</v>
      </c>
      <c r="G939" s="44">
        <f t="shared" ref="G939" si="118">SUM(C939:F939)</f>
        <v>14499.443080243942</v>
      </c>
    </row>
    <row r="940" spans="1:7" ht="14.25">
      <c r="A940" s="76">
        <v>44929</v>
      </c>
      <c r="B940" s="76">
        <v>44936</v>
      </c>
      <c r="C940" s="51">
        <v>15898.89</v>
      </c>
      <c r="D940" s="55"/>
      <c r="E940" s="65"/>
      <c r="F940" s="59">
        <f t="shared" ref="F940:F960" si="119">+F939</f>
        <v>93.663080243940811</v>
      </c>
      <c r="G940" s="44">
        <f t="shared" ref="G940" si="120">SUM(C940:F940)</f>
        <v>15992.553080243941</v>
      </c>
    </row>
    <row r="941" spans="1:7" ht="14.25">
      <c r="A941" s="76">
        <v>44937</v>
      </c>
      <c r="B941" s="76">
        <v>44942</v>
      </c>
      <c r="C941" s="51">
        <v>14808.81</v>
      </c>
      <c r="D941" s="55"/>
      <c r="E941" s="65"/>
      <c r="F941" s="59">
        <f t="shared" si="119"/>
        <v>93.663080243940811</v>
      </c>
      <c r="G941" s="44">
        <f t="shared" ref="G941" si="121">SUM(C941:F941)</f>
        <v>14902.473080243941</v>
      </c>
    </row>
    <row r="942" spans="1:7" ht="14.25">
      <c r="A942" s="76">
        <v>44943</v>
      </c>
      <c r="B942" s="76">
        <v>44949</v>
      </c>
      <c r="C942" s="51">
        <v>15427.41</v>
      </c>
      <c r="D942" s="55"/>
      <c r="E942" s="65"/>
      <c r="F942" s="59">
        <f t="shared" si="119"/>
        <v>93.663080243940811</v>
      </c>
      <c r="G942" s="44">
        <f t="shared" ref="G942" si="122">SUM(C942:F942)</f>
        <v>15521.073080243941</v>
      </c>
    </row>
    <row r="943" spans="1:7" ht="14.25">
      <c r="A943" s="76">
        <v>44950</v>
      </c>
      <c r="B943" s="76">
        <v>44956</v>
      </c>
      <c r="C943" s="51">
        <v>15569.07</v>
      </c>
      <c r="D943" s="55"/>
      <c r="E943" s="65"/>
      <c r="F943" s="59">
        <f t="shared" si="119"/>
        <v>93.663080243940811</v>
      </c>
      <c r="G943" s="44">
        <f t="shared" ref="G943" si="123">SUM(C943:F943)</f>
        <v>15662.733080243941</v>
      </c>
    </row>
    <row r="944" spans="1:7" ht="14.25">
      <c r="A944" s="76">
        <v>44957</v>
      </c>
      <c r="B944" s="76">
        <v>44963</v>
      </c>
      <c r="C944" s="51">
        <v>15227.44</v>
      </c>
      <c r="D944" s="55"/>
      <c r="E944" s="65"/>
      <c r="F944" s="59">
        <f t="shared" si="119"/>
        <v>93.663080243940811</v>
      </c>
      <c r="G944" s="44">
        <f t="shared" ref="G944" si="124">SUM(C944:F944)</f>
        <v>15321.103080243942</v>
      </c>
    </row>
    <row r="945" spans="1:9" ht="14.25">
      <c r="A945" s="76">
        <v>44964</v>
      </c>
      <c r="B945" s="76">
        <v>44970</v>
      </c>
      <c r="C945" s="51">
        <v>13592.62</v>
      </c>
      <c r="D945" s="55"/>
      <c r="E945" s="65"/>
      <c r="F945" s="59">
        <f t="shared" si="119"/>
        <v>93.663080243940811</v>
      </c>
      <c r="G945" s="44">
        <f t="shared" ref="G945" si="125">SUM(C945:F945)</f>
        <v>13686.283080243942</v>
      </c>
    </row>
    <row r="946" spans="1:9" ht="14.25">
      <c r="A946" s="76">
        <v>44971</v>
      </c>
      <c r="B946" s="76">
        <v>44977</v>
      </c>
      <c r="C946" s="51">
        <v>13343.09</v>
      </c>
      <c r="D946" s="55"/>
      <c r="E946" s="65"/>
      <c r="F946" s="59">
        <f t="shared" si="119"/>
        <v>93.663080243940811</v>
      </c>
      <c r="G946" s="44">
        <f t="shared" ref="G946" si="126">SUM(C946:F946)</f>
        <v>13436.753080243941</v>
      </c>
    </row>
    <row r="947" spans="1:9" ht="14.25">
      <c r="A947" s="76">
        <v>44978</v>
      </c>
      <c r="B947" s="76">
        <v>44984</v>
      </c>
      <c r="C947" s="51">
        <v>13552.55</v>
      </c>
      <c r="D947" s="55"/>
      <c r="E947" s="65"/>
      <c r="F947" s="59">
        <f t="shared" si="119"/>
        <v>93.663080243940811</v>
      </c>
      <c r="G947" s="44">
        <f t="shared" ref="G947" si="127">SUM(C947:F947)</f>
        <v>13646.213080243941</v>
      </c>
    </row>
    <row r="948" spans="1:9" ht="14.25">
      <c r="A948" s="76">
        <v>44985</v>
      </c>
      <c r="B948" s="76">
        <v>44991</v>
      </c>
      <c r="C948" s="51">
        <v>13341.86</v>
      </c>
      <c r="D948" s="55"/>
      <c r="E948" s="65"/>
      <c r="F948" s="59">
        <f t="shared" si="119"/>
        <v>93.663080243940811</v>
      </c>
      <c r="G948" s="44">
        <f t="shared" ref="G948" si="128">SUM(C948:F948)</f>
        <v>13435.523080243942</v>
      </c>
    </row>
    <row r="949" spans="1:9" ht="14.25">
      <c r="A949" s="76">
        <v>44992</v>
      </c>
      <c r="B949" s="76">
        <v>44998</v>
      </c>
      <c r="C949" s="51">
        <v>13774.81</v>
      </c>
      <c r="D949" s="55"/>
      <c r="E949" s="65"/>
      <c r="F949" s="59">
        <f t="shared" si="119"/>
        <v>93.663080243940811</v>
      </c>
      <c r="G949" s="44">
        <f t="shared" ref="G949" si="129">SUM(C949:F949)</f>
        <v>13868.473080243941</v>
      </c>
    </row>
    <row r="950" spans="1:9" ht="55.5" customHeight="1">
      <c r="A950" s="76">
        <v>44999</v>
      </c>
      <c r="B950" s="76">
        <v>45006</v>
      </c>
      <c r="C950" s="51">
        <v>13147.26</v>
      </c>
      <c r="D950" s="55"/>
      <c r="E950" s="65"/>
      <c r="F950" s="59">
        <f t="shared" si="119"/>
        <v>93.663080243940811</v>
      </c>
      <c r="G950" s="44">
        <f t="shared" ref="G950" si="130">SUM(C950:F950)</f>
        <v>13240.923080243942</v>
      </c>
      <c r="H950" s="74"/>
      <c r="I950" s="74"/>
    </row>
    <row r="951" spans="1:9" ht="14.25">
      <c r="A951" s="76">
        <v>45007</v>
      </c>
      <c r="B951" s="76">
        <v>45012</v>
      </c>
      <c r="C951" s="51">
        <v>12821.7</v>
      </c>
      <c r="D951" s="55"/>
      <c r="E951" s="65"/>
      <c r="F951" s="59">
        <f t="shared" si="119"/>
        <v>93.663080243940811</v>
      </c>
      <c r="G951" s="44">
        <f t="shared" ref="G951" si="131">SUM(C951:F951)</f>
        <v>12915.363080243942</v>
      </c>
      <c r="H951" s="74"/>
      <c r="I951" s="74"/>
    </row>
    <row r="952" spans="1:9" ht="14.25">
      <c r="A952" s="76">
        <v>45013</v>
      </c>
      <c r="B952" s="76">
        <v>45019</v>
      </c>
      <c r="C952" s="51">
        <v>12717.76</v>
      </c>
      <c r="D952" s="55"/>
      <c r="E952" s="65"/>
      <c r="F952" s="59">
        <f t="shared" si="119"/>
        <v>93.663080243940811</v>
      </c>
      <c r="G952" s="44">
        <f t="shared" ref="G952" si="132">SUM(C952:F952)</f>
        <v>12811.423080243942</v>
      </c>
      <c r="H952" s="74"/>
      <c r="I952" s="74"/>
    </row>
    <row r="953" spans="1:9" ht="14.25">
      <c r="A953" s="76">
        <v>45020</v>
      </c>
      <c r="B953" s="76">
        <v>45026</v>
      </c>
      <c r="C953" s="51">
        <v>12299.89</v>
      </c>
      <c r="D953" s="55"/>
      <c r="E953" s="65"/>
      <c r="F953" s="59">
        <f t="shared" si="119"/>
        <v>93.663080243940811</v>
      </c>
      <c r="G953" s="44">
        <f t="shared" ref="G953" si="133">SUM(C953:F953)</f>
        <v>12393.553080243941</v>
      </c>
      <c r="H953" s="74"/>
      <c r="I953" s="74"/>
    </row>
    <row r="954" spans="1:9" ht="14.25">
      <c r="A954" s="76">
        <v>45027</v>
      </c>
      <c r="B954" s="76">
        <v>45033</v>
      </c>
      <c r="C954" s="51">
        <v>12263.82</v>
      </c>
      <c r="D954" s="55"/>
      <c r="E954" s="65"/>
      <c r="F954" s="59">
        <f t="shared" si="119"/>
        <v>93.663080243940811</v>
      </c>
      <c r="G954" s="44">
        <f t="shared" ref="G954" si="134">SUM(C954:F954)</f>
        <v>12357.483080243941</v>
      </c>
      <c r="H954" s="74"/>
      <c r="I954" s="74"/>
    </row>
    <row r="955" spans="1:9" ht="14.25">
      <c r="A955" s="76">
        <v>45034</v>
      </c>
      <c r="B955" s="76">
        <v>45040</v>
      </c>
      <c r="C955" s="51">
        <v>11907.57</v>
      </c>
      <c r="D955" s="55"/>
      <c r="E955" s="65"/>
      <c r="F955" s="59">
        <f t="shared" si="119"/>
        <v>93.663080243940811</v>
      </c>
      <c r="G955" s="44">
        <f t="shared" ref="G955" si="135">SUM(C955:F955)</f>
        <v>12001.233080243941</v>
      </c>
      <c r="H955" s="74"/>
      <c r="I955" s="74"/>
    </row>
    <row r="956" spans="1:9" ht="14.25">
      <c r="A956" s="76">
        <v>45041</v>
      </c>
      <c r="B956" s="76">
        <v>45048</v>
      </c>
      <c r="C956" s="51">
        <v>11182.69</v>
      </c>
      <c r="D956" s="55"/>
      <c r="E956" s="65"/>
      <c r="F956" s="59">
        <f t="shared" si="119"/>
        <v>93.663080243940811</v>
      </c>
      <c r="G956" s="44">
        <f t="shared" ref="G956" si="136">SUM(C956:F956)</f>
        <v>11276.353080243942</v>
      </c>
      <c r="H956" s="74"/>
      <c r="I956" s="74"/>
    </row>
    <row r="957" spans="1:9" ht="14.25">
      <c r="A957" s="76">
        <v>45049</v>
      </c>
      <c r="B957" s="76">
        <v>45054</v>
      </c>
      <c r="C957" s="51">
        <v>10782.77</v>
      </c>
      <c r="D957" s="55"/>
      <c r="E957" s="65"/>
      <c r="F957" s="59">
        <f t="shared" si="119"/>
        <v>93.663080243940811</v>
      </c>
      <c r="G957" s="44">
        <f t="shared" ref="G957" si="137">SUM(C957:F957)</f>
        <v>10876.433080243942</v>
      </c>
      <c r="H957" s="74"/>
      <c r="I957" s="74"/>
    </row>
    <row r="958" spans="1:9" ht="14.25">
      <c r="A958" s="76">
        <v>45055</v>
      </c>
      <c r="B958" s="76">
        <v>45061</v>
      </c>
      <c r="C958" s="51">
        <v>10606.3</v>
      </c>
      <c r="D958" s="55"/>
      <c r="E958" s="65"/>
      <c r="F958" s="59">
        <f t="shared" si="119"/>
        <v>93.663080243940811</v>
      </c>
      <c r="G958" s="44">
        <f t="shared" ref="G958" si="138">SUM(C958:F958)</f>
        <v>10699.963080243941</v>
      </c>
      <c r="H958" s="74"/>
      <c r="I958" s="74"/>
    </row>
    <row r="959" spans="1:9" ht="14.25">
      <c r="A959" s="76">
        <v>45062</v>
      </c>
      <c r="B959" s="76">
        <v>45069</v>
      </c>
      <c r="C959" s="51">
        <v>10660.64</v>
      </c>
      <c r="D959" s="55"/>
      <c r="E959" s="65"/>
      <c r="F959" s="59">
        <f t="shared" si="119"/>
        <v>93.663080243940811</v>
      </c>
      <c r="G959" s="44">
        <f t="shared" ref="G959" si="139">SUM(C959:F959)</f>
        <v>10754.303080243941</v>
      </c>
      <c r="H959" s="74"/>
      <c r="I959" s="74"/>
    </row>
    <row r="960" spans="1:9" ht="14.25">
      <c r="A960" s="76">
        <v>45070</v>
      </c>
      <c r="B960" s="76">
        <v>45075</v>
      </c>
      <c r="C960" s="51">
        <v>10703.1</v>
      </c>
      <c r="D960" s="55"/>
      <c r="E960" s="65"/>
      <c r="F960" s="59">
        <f t="shared" si="119"/>
        <v>93.663080243940811</v>
      </c>
      <c r="G960" s="44">
        <f t="shared" ref="G960" si="140">SUM(C960:F960)</f>
        <v>10796.763080243942</v>
      </c>
      <c r="H960" s="74"/>
      <c r="I960" s="74"/>
    </row>
    <row r="961" spans="1:9" ht="14.25">
      <c r="A961" s="76">
        <v>45076</v>
      </c>
      <c r="B961" s="76">
        <v>45082</v>
      </c>
      <c r="C961" s="51">
        <v>10480.56</v>
      </c>
      <c r="D961" s="55"/>
      <c r="E961" s="65"/>
      <c r="F961" s="59">
        <f t="shared" ref="F961:F982" si="141">+F960</f>
        <v>93.663080243940811</v>
      </c>
      <c r="G961" s="44">
        <f t="shared" ref="G961" si="142">SUM(C961:F961)</f>
        <v>10574.223080243941</v>
      </c>
      <c r="H961" s="74"/>
      <c r="I961" s="74"/>
    </row>
    <row r="962" spans="1:9" ht="14.25">
      <c r="A962" s="76">
        <v>45083</v>
      </c>
      <c r="B962" s="76">
        <v>45090</v>
      </c>
      <c r="C962" s="51">
        <v>10042.65</v>
      </c>
      <c r="D962" s="55"/>
      <c r="E962" s="65"/>
      <c r="F962" s="59">
        <f t="shared" si="141"/>
        <v>93.663080243940811</v>
      </c>
      <c r="G962" s="44">
        <f t="shared" ref="G962" si="143">SUM(C962:F962)</f>
        <v>10136.313080243941</v>
      </c>
      <c r="H962" s="74"/>
      <c r="I962" s="74"/>
    </row>
    <row r="963" spans="1:9" ht="14.25">
      <c r="A963" s="76">
        <v>45091</v>
      </c>
      <c r="B963" s="76">
        <v>45097</v>
      </c>
      <c r="C963" s="51">
        <v>9962.2000000000007</v>
      </c>
      <c r="D963" s="55"/>
      <c r="E963" s="65"/>
      <c r="F963" s="59">
        <f t="shared" si="141"/>
        <v>93.663080243940811</v>
      </c>
      <c r="G963" s="44">
        <f t="shared" ref="G963" si="144">SUM(C963:F963)</f>
        <v>10055.863080243942</v>
      </c>
      <c r="H963" s="74"/>
      <c r="I963" s="74"/>
    </row>
    <row r="964" spans="1:9" ht="14.25">
      <c r="A964" s="76">
        <v>45098</v>
      </c>
      <c r="B964" s="76">
        <v>45103</v>
      </c>
      <c r="C964" s="51">
        <v>9936.49</v>
      </c>
      <c r="D964" s="55"/>
      <c r="E964" s="65"/>
      <c r="F964" s="59">
        <f t="shared" si="141"/>
        <v>93.663080243940811</v>
      </c>
      <c r="G964" s="44">
        <f t="shared" ref="G964" si="145">SUM(C964:F964)</f>
        <v>10030.153080243941</v>
      </c>
      <c r="H964" s="74"/>
      <c r="I964" s="74"/>
    </row>
    <row r="965" spans="1:9" ht="14.25">
      <c r="A965" s="76">
        <v>45104</v>
      </c>
      <c r="B965" s="76">
        <v>45111</v>
      </c>
      <c r="C965" s="51">
        <v>10061.950000000001</v>
      </c>
      <c r="D965" s="55"/>
      <c r="E965" s="65"/>
      <c r="F965" s="59">
        <f t="shared" si="141"/>
        <v>93.663080243940811</v>
      </c>
      <c r="G965" s="44">
        <f t="shared" ref="G965" si="146">SUM(C965:F965)</f>
        <v>10155.613080243942</v>
      </c>
      <c r="H965" s="74"/>
      <c r="I965" s="74"/>
    </row>
    <row r="966" spans="1:9" ht="14.25">
      <c r="A966" s="76">
        <v>45112</v>
      </c>
      <c r="B966" s="76">
        <v>45117</v>
      </c>
      <c r="C966" s="51">
        <v>9910.42</v>
      </c>
      <c r="D966" s="55"/>
      <c r="E966" s="65"/>
      <c r="F966" s="59">
        <f t="shared" si="141"/>
        <v>93.663080243940811</v>
      </c>
      <c r="G966" s="44">
        <f t="shared" ref="G966" si="147">SUM(C966:F966)</f>
        <v>10004.083080243941</v>
      </c>
      <c r="H966" s="74"/>
      <c r="I966" s="74"/>
    </row>
    <row r="967" spans="1:9" ht="14.25">
      <c r="A967" s="76">
        <v>45118</v>
      </c>
      <c r="B967" s="76">
        <v>45124</v>
      </c>
      <c r="C967" s="51">
        <v>10291.14</v>
      </c>
      <c r="D967" s="55"/>
      <c r="E967" s="65"/>
      <c r="F967" s="59">
        <f t="shared" si="141"/>
        <v>93.663080243940811</v>
      </c>
      <c r="G967" s="44">
        <f t="shared" ref="G967" si="148">SUM(C967:F967)</f>
        <v>10384.803080243941</v>
      </c>
      <c r="H967" s="74"/>
      <c r="I967" s="74"/>
    </row>
    <row r="968" spans="1:9" ht="14.25">
      <c r="A968" s="76">
        <v>45125</v>
      </c>
      <c r="B968" s="76">
        <v>45131</v>
      </c>
      <c r="C968" s="51">
        <v>10547.69</v>
      </c>
      <c r="D968" s="55"/>
      <c r="E968" s="65"/>
      <c r="F968" s="59">
        <f t="shared" si="141"/>
        <v>93.663080243940811</v>
      </c>
      <c r="G968" s="44">
        <f t="shared" ref="G968" si="149">SUM(C968:F968)</f>
        <v>10641.353080243942</v>
      </c>
      <c r="H968" s="74"/>
      <c r="I968" s="74"/>
    </row>
    <row r="969" spans="1:9" ht="14.25">
      <c r="A969" s="76">
        <v>45132</v>
      </c>
      <c r="B969" s="76">
        <v>45138</v>
      </c>
      <c r="C969" s="51">
        <v>10412.52</v>
      </c>
      <c r="D969" s="55"/>
      <c r="E969" s="65"/>
      <c r="F969" s="59">
        <f t="shared" si="141"/>
        <v>93.663080243940811</v>
      </c>
      <c r="G969" s="44">
        <f t="shared" ref="G969" si="150">SUM(C969:F969)</f>
        <v>10506.183080243942</v>
      </c>
      <c r="H969" s="74"/>
      <c r="I969" s="74"/>
    </row>
    <row r="970" spans="1:9" ht="14.25">
      <c r="A970" s="76">
        <v>45139</v>
      </c>
      <c r="B970" s="76">
        <v>45146</v>
      </c>
      <c r="C970" s="51">
        <v>11091.83</v>
      </c>
      <c r="D970" s="55"/>
      <c r="E970" s="65"/>
      <c r="F970" s="59">
        <f t="shared" si="141"/>
        <v>93.663080243940811</v>
      </c>
      <c r="G970" s="44">
        <f t="shared" ref="G970" si="151">SUM(C970:F970)</f>
        <v>11185.493080243941</v>
      </c>
      <c r="H970" s="74"/>
      <c r="I970" s="74"/>
    </row>
    <row r="971" spans="1:9" ht="14.25">
      <c r="A971" s="76">
        <v>45147</v>
      </c>
      <c r="B971" s="76">
        <v>45152</v>
      </c>
      <c r="C971" s="51">
        <v>11967.68</v>
      </c>
      <c r="D971" s="55"/>
      <c r="E971" s="65"/>
      <c r="F971" s="59">
        <f t="shared" si="141"/>
        <v>93.663080243940811</v>
      </c>
      <c r="G971" s="44">
        <f t="shared" ref="G971" si="152">SUM(C971:F971)</f>
        <v>12061.343080243942</v>
      </c>
      <c r="H971" s="74"/>
      <c r="I971" s="74"/>
    </row>
    <row r="972" spans="1:9" ht="14.25">
      <c r="A972" s="76">
        <v>45153</v>
      </c>
      <c r="B972" s="76">
        <v>45160</v>
      </c>
      <c r="C972" s="51">
        <v>12426.2</v>
      </c>
      <c r="D972" s="55"/>
      <c r="E972" s="65"/>
      <c r="F972" s="59">
        <f t="shared" si="141"/>
        <v>93.663080243940811</v>
      </c>
      <c r="G972" s="44">
        <f t="shared" ref="G972:G973" si="153">SUM(C972:F972)</f>
        <v>12519.863080243942</v>
      </c>
      <c r="H972" s="74"/>
      <c r="I972" s="74"/>
    </row>
    <row r="973" spans="1:9" ht="14.25">
      <c r="A973" s="76">
        <v>45161</v>
      </c>
      <c r="B973" s="76">
        <v>45166</v>
      </c>
      <c r="C973" s="51">
        <v>12337.9</v>
      </c>
      <c r="D973" s="55"/>
      <c r="E973" s="65"/>
      <c r="F973" s="59">
        <f t="shared" si="141"/>
        <v>93.663080243940811</v>
      </c>
      <c r="G973" s="44">
        <f t="shared" si="153"/>
        <v>12431.563080243941</v>
      </c>
      <c r="H973" s="74"/>
      <c r="I973" s="74"/>
    </row>
    <row r="974" spans="1:9" ht="14.25">
      <c r="A974" s="76">
        <v>45167</v>
      </c>
      <c r="B974" s="76">
        <v>45173</v>
      </c>
      <c r="C974" s="51">
        <v>12793</v>
      </c>
      <c r="D974" s="55"/>
      <c r="E974" s="65"/>
      <c r="F974" s="59">
        <f t="shared" si="141"/>
        <v>93.663080243940811</v>
      </c>
      <c r="G974" s="44">
        <f t="shared" ref="G974:G977" si="154">SUM(C974:F974)</f>
        <v>12886.663080243941</v>
      </c>
      <c r="H974" s="74"/>
      <c r="I974" s="74"/>
    </row>
    <row r="975" spans="1:9" ht="14.25">
      <c r="A975" s="76">
        <v>45174</v>
      </c>
      <c r="B975" s="76">
        <v>45180</v>
      </c>
      <c r="C975" s="51">
        <v>12723.18</v>
      </c>
      <c r="D975" s="55"/>
      <c r="E975" s="65"/>
      <c r="F975" s="59">
        <f t="shared" si="141"/>
        <v>93.663080243940811</v>
      </c>
      <c r="G975" s="44">
        <f t="shared" si="154"/>
        <v>12816.843080243942</v>
      </c>
      <c r="H975" s="74"/>
      <c r="I975" s="74"/>
    </row>
    <row r="976" spans="1:9" ht="14.25">
      <c r="A976" s="76">
        <v>45181</v>
      </c>
      <c r="B976" s="76">
        <v>45187</v>
      </c>
      <c r="C976" s="51">
        <v>12982.15</v>
      </c>
      <c r="D976" s="55"/>
      <c r="E976" s="65"/>
      <c r="F976" s="59">
        <f t="shared" si="141"/>
        <v>93.663080243940811</v>
      </c>
      <c r="G976" s="44">
        <f t="shared" ref="G976" si="155">SUM(C976:F976)</f>
        <v>13075.813080243941</v>
      </c>
      <c r="H976" s="74"/>
      <c r="I976" s="74"/>
    </row>
    <row r="977" spans="1:9" ht="14.25">
      <c r="A977" s="76">
        <v>45188</v>
      </c>
      <c r="B977" s="76">
        <v>45194</v>
      </c>
      <c r="C977" s="51">
        <v>13301.85</v>
      </c>
      <c r="D977" s="55"/>
      <c r="E977" s="65"/>
      <c r="F977" s="59">
        <f t="shared" si="141"/>
        <v>93.663080243940811</v>
      </c>
      <c r="G977" s="44">
        <f t="shared" si="154"/>
        <v>13395.513080243942</v>
      </c>
      <c r="H977" s="74"/>
      <c r="I977" s="74"/>
    </row>
    <row r="978" spans="1:9" ht="14.25">
      <c r="A978" s="76">
        <v>45195</v>
      </c>
      <c r="B978" s="76">
        <v>45201</v>
      </c>
      <c r="C978" s="51">
        <v>12800.87</v>
      </c>
      <c r="D978" s="55"/>
      <c r="E978" s="65"/>
      <c r="F978" s="59">
        <f t="shared" si="141"/>
        <v>93.663080243940811</v>
      </c>
      <c r="G978" s="44">
        <f t="shared" ref="G978" si="156">SUM(C978:F978)</f>
        <v>12894.533080243942</v>
      </c>
      <c r="H978" s="74"/>
      <c r="I978" s="74"/>
    </row>
    <row r="979" spans="1:9" ht="14.25">
      <c r="A979" s="76">
        <v>45202</v>
      </c>
      <c r="B979" s="76">
        <v>45208</v>
      </c>
      <c r="C979" s="51">
        <v>13125.9</v>
      </c>
      <c r="D979" s="55"/>
      <c r="E979" s="65"/>
      <c r="F979" s="59">
        <f t="shared" si="141"/>
        <v>93.663080243940811</v>
      </c>
      <c r="G979" s="44">
        <f t="shared" ref="G979" si="157">SUM(C979:F979)</f>
        <v>13219.563080243941</v>
      </c>
      <c r="H979" s="74"/>
      <c r="I979" s="74"/>
    </row>
    <row r="980" spans="1:9" ht="14.25">
      <c r="A980" s="76">
        <v>45209</v>
      </c>
      <c r="B980" s="76">
        <v>45216</v>
      </c>
      <c r="C980" s="51">
        <v>12730.33</v>
      </c>
      <c r="D980" s="55"/>
      <c r="E980" s="65"/>
      <c r="F980" s="59">
        <f t="shared" si="141"/>
        <v>93.663080243940811</v>
      </c>
      <c r="G980" s="44">
        <f t="shared" ref="G980" si="158">SUM(C980:F980)</f>
        <v>12823.993080243941</v>
      </c>
      <c r="H980" s="74"/>
      <c r="I980" s="74"/>
    </row>
    <row r="981" spans="1:9" ht="14.25">
      <c r="A981" s="76">
        <v>45217</v>
      </c>
      <c r="B981" s="76">
        <v>45222</v>
      </c>
      <c r="C981" s="51">
        <v>12898.9</v>
      </c>
      <c r="D981" s="55"/>
      <c r="E981" s="65"/>
      <c r="F981" s="59">
        <f t="shared" si="141"/>
        <v>93.663080243940811</v>
      </c>
      <c r="G981" s="44">
        <f t="shared" ref="G981:G984" si="159">SUM(C981:F981)</f>
        <v>12992.563080243941</v>
      </c>
      <c r="H981" s="74"/>
      <c r="I981" s="74"/>
    </row>
    <row r="982" spans="1:9" ht="14.25">
      <c r="A982" s="75">
        <v>45223</v>
      </c>
      <c r="B982" s="75">
        <v>45229</v>
      </c>
      <c r="C982" s="51">
        <v>13062.9</v>
      </c>
      <c r="D982" s="55"/>
      <c r="E982" s="65"/>
      <c r="F982" s="59">
        <f t="shared" si="141"/>
        <v>93.663080243940811</v>
      </c>
      <c r="G982" s="44">
        <f t="shared" si="159"/>
        <v>13156.563080243941</v>
      </c>
      <c r="H982" s="74"/>
      <c r="I982" s="74"/>
    </row>
    <row r="983" spans="1:9" ht="14.25">
      <c r="A983" s="75">
        <v>45230</v>
      </c>
      <c r="B983" s="75">
        <v>45237</v>
      </c>
      <c r="C983" s="51">
        <v>12331.98</v>
      </c>
      <c r="D983" s="55"/>
      <c r="E983" s="65"/>
      <c r="F983" s="59">
        <f t="shared" ref="F983:F991" si="160">+F982</f>
        <v>93.663080243940811</v>
      </c>
      <c r="G983" s="44">
        <f t="shared" si="159"/>
        <v>12425.643080243941</v>
      </c>
      <c r="H983" s="74"/>
      <c r="I983" s="74"/>
    </row>
    <row r="984" spans="1:9" ht="14.25">
      <c r="A984" s="75">
        <v>45238</v>
      </c>
      <c r="B984" s="75">
        <v>45244</v>
      </c>
      <c r="C984" s="51">
        <v>11820.39</v>
      </c>
      <c r="D984" s="55"/>
      <c r="E984" s="65"/>
      <c r="F984" s="59">
        <f t="shared" si="160"/>
        <v>93.663080243940811</v>
      </c>
      <c r="G984" s="44">
        <f t="shared" si="159"/>
        <v>11914.053080243941</v>
      </c>
      <c r="H984" s="74"/>
      <c r="I984" s="74"/>
    </row>
    <row r="985" spans="1:9" ht="14.25">
      <c r="A985" s="75">
        <v>45245</v>
      </c>
      <c r="B985" s="75">
        <v>45250</v>
      </c>
      <c r="C985" s="51">
        <v>10748.69</v>
      </c>
      <c r="D985" s="55"/>
      <c r="E985" s="65"/>
      <c r="F985" s="59">
        <f t="shared" si="160"/>
        <v>93.663080243940811</v>
      </c>
      <c r="G985" s="44">
        <f t="shared" ref="G985" si="161">SUM(C985:F985)</f>
        <v>10842.353080243942</v>
      </c>
      <c r="H985" s="74"/>
      <c r="I985" s="74"/>
    </row>
    <row r="986" spans="1:9" ht="14.25">
      <c r="A986" s="75">
        <v>45251</v>
      </c>
      <c r="B986" s="75">
        <v>45257</v>
      </c>
      <c r="C986" s="51">
        <v>10466.290000000001</v>
      </c>
      <c r="D986" s="55"/>
      <c r="E986" s="65"/>
      <c r="F986" s="59">
        <f t="shared" si="160"/>
        <v>93.663080243940811</v>
      </c>
      <c r="G986" s="44">
        <f t="shared" ref="G986" si="162">SUM(C986:F986)</f>
        <v>10559.953080243942</v>
      </c>
      <c r="H986" s="74"/>
      <c r="I986" s="74"/>
    </row>
    <row r="987" spans="1:9" ht="14.25">
      <c r="A987" s="75">
        <v>45258</v>
      </c>
      <c r="B987" s="75">
        <v>45264</v>
      </c>
      <c r="C987" s="51">
        <v>10604.99</v>
      </c>
      <c r="D987" s="55"/>
      <c r="E987" s="65"/>
      <c r="F987" s="59">
        <f t="shared" si="160"/>
        <v>93.663080243940811</v>
      </c>
      <c r="G987" s="44">
        <f t="shared" ref="G987" si="163">SUM(C987:F987)</f>
        <v>10698.653080243941</v>
      </c>
      <c r="H987" s="74"/>
      <c r="I987" s="74"/>
    </row>
    <row r="988" spans="1:9" ht="14.25">
      <c r="A988" s="75">
        <v>45265</v>
      </c>
      <c r="B988" s="75">
        <v>45271</v>
      </c>
      <c r="C988" s="51">
        <v>10081.57</v>
      </c>
      <c r="D988" s="55"/>
      <c r="E988" s="65"/>
      <c r="F988" s="59">
        <f t="shared" si="160"/>
        <v>93.663080243940811</v>
      </c>
      <c r="G988" s="44">
        <f t="shared" ref="G988:G993" si="164">SUM(C988:F988)</f>
        <v>10175.233080243941</v>
      </c>
      <c r="H988" s="74"/>
      <c r="I988" s="74"/>
    </row>
    <row r="989" spans="1:9" ht="14.25">
      <c r="A989" s="75">
        <v>45272</v>
      </c>
      <c r="B989" s="75">
        <v>45278</v>
      </c>
      <c r="C989" s="51">
        <v>9239.9500000000007</v>
      </c>
      <c r="D989" s="55"/>
      <c r="E989" s="65"/>
      <c r="F989" s="59">
        <f t="shared" si="160"/>
        <v>93.663080243940811</v>
      </c>
      <c r="G989" s="44">
        <f t="shared" si="164"/>
        <v>9333.613080243942</v>
      </c>
      <c r="H989" s="74"/>
      <c r="I989" s="74"/>
    </row>
    <row r="990" spans="1:9" ht="14.25">
      <c r="A990" s="75">
        <v>45279</v>
      </c>
      <c r="B990" s="75">
        <v>45286</v>
      </c>
      <c r="C990" s="51">
        <v>9185.48</v>
      </c>
      <c r="D990" s="55"/>
      <c r="E990" s="65"/>
      <c r="F990" s="59">
        <f t="shared" si="160"/>
        <v>93.663080243940811</v>
      </c>
      <c r="G990" s="44">
        <f t="shared" si="164"/>
        <v>9279.1430802439409</v>
      </c>
      <c r="H990" s="74"/>
      <c r="I990" s="74"/>
    </row>
    <row r="991" spans="1:9" ht="14.25">
      <c r="A991" s="75">
        <v>45287</v>
      </c>
      <c r="B991" s="75">
        <v>45291</v>
      </c>
      <c r="C991" s="51">
        <v>9899.31</v>
      </c>
      <c r="D991" s="55"/>
      <c r="E991" s="65"/>
      <c r="F991" s="59">
        <f t="shared" si="160"/>
        <v>93.663080243940811</v>
      </c>
      <c r="G991" s="44">
        <f t="shared" si="164"/>
        <v>9992.9730802439408</v>
      </c>
      <c r="H991" s="74"/>
      <c r="I991" s="74"/>
    </row>
    <row r="992" spans="1:9" ht="14.25">
      <c r="A992" s="75">
        <v>45292</v>
      </c>
      <c r="B992" s="75">
        <v>45293</v>
      </c>
      <c r="C992" s="51">
        <v>9899.31</v>
      </c>
      <c r="D992" s="55"/>
      <c r="E992" s="65"/>
      <c r="F992" s="77">
        <v>96.47</v>
      </c>
      <c r="G992" s="44">
        <f t="shared" ref="G992" si="165">SUM(C992:F992)</f>
        <v>9995.7799999999988</v>
      </c>
      <c r="H992" s="74"/>
      <c r="I992" s="74"/>
    </row>
    <row r="993" spans="1:9" ht="14.25">
      <c r="A993" s="75">
        <v>45294</v>
      </c>
      <c r="B993" s="75">
        <v>45300</v>
      </c>
      <c r="C993" s="51">
        <v>9470.93</v>
      </c>
      <c r="D993" s="55"/>
      <c r="E993" s="65"/>
      <c r="F993" s="77">
        <v>96.47</v>
      </c>
      <c r="G993" s="44">
        <f t="shared" si="164"/>
        <v>9567.4</v>
      </c>
      <c r="H993" s="74"/>
      <c r="I993" s="74"/>
    </row>
    <row r="994" spans="1:9" ht="14.25">
      <c r="A994" s="75">
        <v>45301</v>
      </c>
      <c r="B994" s="75">
        <v>45306</v>
      </c>
      <c r="C994" s="51">
        <v>9539.84</v>
      </c>
      <c r="D994" s="55"/>
      <c r="E994" s="65"/>
      <c r="F994" s="77">
        <v>96.47</v>
      </c>
      <c r="G994" s="44">
        <f t="shared" ref="G994" si="166">SUM(C994:F994)</f>
        <v>9636.31</v>
      </c>
      <c r="H994" s="74"/>
      <c r="I994" s="74"/>
    </row>
    <row r="995" spans="1:9" ht="14.25">
      <c r="A995" s="75">
        <v>45307</v>
      </c>
      <c r="B995" s="75">
        <v>45313</v>
      </c>
      <c r="C995" s="51">
        <v>9953.17</v>
      </c>
      <c r="D995" s="55"/>
      <c r="E995" s="65"/>
      <c r="F995" s="77">
        <f t="shared" ref="F995:F1000" si="167">+F994</f>
        <v>96.47</v>
      </c>
      <c r="G995" s="44">
        <f t="shared" ref="G995:G999" si="168">SUM(C995:F995)</f>
        <v>10049.64</v>
      </c>
      <c r="H995" s="74"/>
      <c r="I995" s="74"/>
    </row>
    <row r="996" spans="1:9" ht="14.25">
      <c r="A996" s="75">
        <v>45314</v>
      </c>
      <c r="B996" s="75">
        <v>45320</v>
      </c>
      <c r="C996" s="51">
        <v>10078.450000000001</v>
      </c>
      <c r="D996" s="55"/>
      <c r="E996" s="65"/>
      <c r="F996" s="77">
        <f t="shared" si="167"/>
        <v>96.47</v>
      </c>
      <c r="G996" s="44">
        <f t="shared" si="168"/>
        <v>10174.92</v>
      </c>
      <c r="H996" s="74"/>
      <c r="I996" s="74"/>
    </row>
    <row r="997" spans="1:9" ht="14.25">
      <c r="A997" s="75">
        <v>45321</v>
      </c>
      <c r="B997" s="75">
        <v>45327</v>
      </c>
      <c r="C997" s="51">
        <f>+'[1]CALCULO DE PRODUCTOS '!$G$28</f>
        <v>10369.27</v>
      </c>
      <c r="D997" s="55"/>
      <c r="E997" s="65"/>
      <c r="F997" s="77">
        <f t="shared" si="167"/>
        <v>96.47</v>
      </c>
      <c r="G997" s="44">
        <f t="shared" si="168"/>
        <v>10465.74</v>
      </c>
      <c r="H997" s="74"/>
      <c r="I997" s="74"/>
    </row>
    <row r="998" spans="1:9" ht="14.25">
      <c r="A998" s="75">
        <v>45328</v>
      </c>
      <c r="B998" s="75">
        <v>45334</v>
      </c>
      <c r="C998" s="51">
        <v>10550.84</v>
      </c>
      <c r="D998" s="55"/>
      <c r="E998" s="65"/>
      <c r="F998" s="77">
        <f t="shared" si="167"/>
        <v>96.47</v>
      </c>
      <c r="G998" s="44">
        <f t="shared" si="168"/>
        <v>10647.31</v>
      </c>
      <c r="H998" s="74"/>
      <c r="I998" s="74"/>
    </row>
    <row r="999" spans="1:9" ht="14.25">
      <c r="A999" s="75">
        <f t="shared" ref="A999:A1009" si="169">+B998+1</f>
        <v>45335</v>
      </c>
      <c r="B999" s="75">
        <v>45341</v>
      </c>
      <c r="C999" s="51">
        <v>11078.44</v>
      </c>
      <c r="D999" s="55"/>
      <c r="E999" s="65"/>
      <c r="F999" s="77">
        <f t="shared" si="167"/>
        <v>96.47</v>
      </c>
      <c r="G999" s="44">
        <f t="shared" si="168"/>
        <v>11174.91</v>
      </c>
      <c r="H999" s="74"/>
      <c r="I999" s="74"/>
    </row>
    <row r="1000" spans="1:9" ht="14.25">
      <c r="A1000" s="75">
        <f t="shared" si="169"/>
        <v>45342</v>
      </c>
      <c r="B1000" s="75">
        <f>+A1000+6</f>
        <v>45348</v>
      </c>
      <c r="C1000" s="51">
        <v>11025.89</v>
      </c>
      <c r="D1000" s="55"/>
      <c r="E1000" s="65"/>
      <c r="F1000" s="77">
        <f t="shared" si="167"/>
        <v>96.47</v>
      </c>
      <c r="G1000" s="44">
        <f t="shared" ref="G1000" si="170">SUM(C1000:F1000)</f>
        <v>11122.359999999999</v>
      </c>
    </row>
    <row r="1001" spans="1:9" ht="14.25">
      <c r="A1001" s="75">
        <f t="shared" si="169"/>
        <v>45349</v>
      </c>
      <c r="B1001" s="75">
        <f>+A1001+6</f>
        <v>45355</v>
      </c>
      <c r="C1001" s="51">
        <v>10416.4</v>
      </c>
      <c r="D1001" s="55"/>
      <c r="E1001" s="65"/>
      <c r="F1001" s="77">
        <f t="shared" ref="F1001:F1013" si="171">+F1000</f>
        <v>96.47</v>
      </c>
      <c r="G1001" s="44">
        <f t="shared" ref="G1001" si="172">SUM(C1001:F1001)</f>
        <v>10512.869999999999</v>
      </c>
    </row>
    <row r="1002" spans="1:9" ht="14.25">
      <c r="A1002" s="75">
        <f t="shared" si="169"/>
        <v>45356</v>
      </c>
      <c r="B1002" s="75">
        <f>+A1002+6</f>
        <v>45362</v>
      </c>
      <c r="C1002" s="51">
        <v>10430.17</v>
      </c>
      <c r="D1002" s="55"/>
      <c r="E1002" s="65"/>
      <c r="F1002" s="77">
        <f t="shared" si="171"/>
        <v>96.47</v>
      </c>
      <c r="G1002" s="44">
        <f t="shared" ref="G1002:G1012" si="173">SUM(C1002:F1002)</f>
        <v>10526.64</v>
      </c>
    </row>
    <row r="1003" spans="1:9" ht="14.25">
      <c r="A1003" s="75">
        <f t="shared" si="169"/>
        <v>45363</v>
      </c>
      <c r="B1003" s="75">
        <f>+A1003+6</f>
        <v>45369</v>
      </c>
      <c r="C1003" s="51">
        <v>10251.33</v>
      </c>
      <c r="D1003" s="55"/>
      <c r="E1003" s="65"/>
      <c r="F1003" s="77">
        <f t="shared" si="171"/>
        <v>96.47</v>
      </c>
      <c r="G1003" s="44">
        <f t="shared" si="173"/>
        <v>10347.799999999999</v>
      </c>
    </row>
    <row r="1004" spans="1:9" ht="14.25">
      <c r="A1004" s="75">
        <f t="shared" si="169"/>
        <v>45370</v>
      </c>
      <c r="B1004" s="75">
        <f>+A1004+6+1</f>
        <v>45377</v>
      </c>
      <c r="C1004" s="51">
        <f>+'[2]CALCULO DE PRODUCTOS '!$G$28</f>
        <v>10271.450000000001</v>
      </c>
      <c r="D1004" s="55"/>
      <c r="E1004" s="65"/>
      <c r="F1004" s="77">
        <f t="shared" si="171"/>
        <v>96.47</v>
      </c>
      <c r="G1004" s="44">
        <f t="shared" si="173"/>
        <v>10367.92</v>
      </c>
    </row>
    <row r="1005" spans="1:9" ht="14.25">
      <c r="A1005" s="75">
        <f t="shared" si="169"/>
        <v>45378</v>
      </c>
      <c r="B1005" s="75">
        <f>+A1005+5</f>
        <v>45383</v>
      </c>
      <c r="C1005" s="51">
        <v>10331.33</v>
      </c>
      <c r="D1005" s="55"/>
      <c r="E1005" s="65"/>
      <c r="F1005" s="77">
        <f t="shared" si="171"/>
        <v>96.47</v>
      </c>
      <c r="G1005" s="44">
        <f t="shared" si="173"/>
        <v>10427.799999999999</v>
      </c>
    </row>
    <row r="1006" spans="1:9" ht="14.25">
      <c r="A1006" s="75">
        <f t="shared" si="169"/>
        <v>45384</v>
      </c>
      <c r="B1006" s="75">
        <f>+A1006+6</f>
        <v>45390</v>
      </c>
      <c r="C1006" s="51">
        <v>9979.01</v>
      </c>
      <c r="D1006" s="55"/>
      <c r="E1006" s="65"/>
      <c r="F1006" s="77">
        <f t="shared" si="171"/>
        <v>96.47</v>
      </c>
      <c r="G1006" s="44">
        <f t="shared" si="173"/>
        <v>10075.48</v>
      </c>
    </row>
    <row r="1007" spans="1:9" ht="14.25">
      <c r="A1007" s="75">
        <f t="shared" si="169"/>
        <v>45391</v>
      </c>
      <c r="B1007" s="75">
        <f>+A1007+6</f>
        <v>45397</v>
      </c>
      <c r="C1007" s="51">
        <v>10218.950000000001</v>
      </c>
      <c r="D1007" s="55"/>
      <c r="E1007" s="65"/>
      <c r="F1007" s="77">
        <f t="shared" si="171"/>
        <v>96.47</v>
      </c>
      <c r="G1007" s="44">
        <f t="shared" si="173"/>
        <v>10315.42</v>
      </c>
    </row>
    <row r="1008" spans="1:9" ht="14.25">
      <c r="A1008" s="75">
        <f t="shared" si="169"/>
        <v>45398</v>
      </c>
      <c r="B1008" s="75">
        <f>+A1008+6</f>
        <v>45404</v>
      </c>
      <c r="C1008" s="51">
        <v>10014.799999999999</v>
      </c>
      <c r="D1008" s="55"/>
      <c r="E1008" s="65"/>
      <c r="F1008" s="77">
        <f t="shared" si="171"/>
        <v>96.47</v>
      </c>
      <c r="G1008" s="44">
        <f t="shared" si="173"/>
        <v>10111.269999999999</v>
      </c>
    </row>
    <row r="1009" spans="1:9" ht="14.25">
      <c r="A1009" s="75">
        <f t="shared" si="169"/>
        <v>45405</v>
      </c>
      <c r="B1009" s="75">
        <f>+A1009+6</f>
        <v>45411</v>
      </c>
      <c r="C1009" s="51">
        <v>9921.43</v>
      </c>
      <c r="D1009" s="55"/>
      <c r="E1009" s="65"/>
      <c r="F1009" s="77">
        <f t="shared" si="171"/>
        <v>96.47</v>
      </c>
      <c r="G1009" s="44">
        <f t="shared" si="173"/>
        <v>10017.9</v>
      </c>
    </row>
    <row r="1010" spans="1:9" ht="14.25">
      <c r="A1010" s="75">
        <f t="shared" ref="A1010" si="174">+B1009+1</f>
        <v>45412</v>
      </c>
      <c r="B1010" s="75">
        <f>+A1010+6</f>
        <v>45418</v>
      </c>
      <c r="C1010" s="51">
        <v>9892.2800000000007</v>
      </c>
      <c r="D1010" s="55"/>
      <c r="E1010" s="65"/>
      <c r="F1010" s="77">
        <f t="shared" si="171"/>
        <v>96.47</v>
      </c>
      <c r="G1010" s="44">
        <f t="shared" si="173"/>
        <v>9988.75</v>
      </c>
    </row>
    <row r="1011" spans="1:9" ht="14.25">
      <c r="A1011" s="75">
        <f t="shared" ref="A1011:A1013" si="175">+B1010+1</f>
        <v>45419</v>
      </c>
      <c r="B1011" s="75">
        <f>+A1011+7</f>
        <v>45426</v>
      </c>
      <c r="C1011" s="51">
        <v>9444.74</v>
      </c>
      <c r="D1011" s="55"/>
      <c r="E1011" s="65"/>
      <c r="F1011" s="77">
        <f t="shared" si="171"/>
        <v>96.47</v>
      </c>
      <c r="G1011" s="44">
        <f t="shared" si="173"/>
        <v>9541.2099999999991</v>
      </c>
    </row>
    <row r="1012" spans="1:9" ht="14.25">
      <c r="A1012" s="75">
        <f t="shared" si="175"/>
        <v>45427</v>
      </c>
      <c r="B1012" s="75">
        <f>+A1012+5</f>
        <v>45432</v>
      </c>
      <c r="C1012" s="51">
        <v>9397.58</v>
      </c>
      <c r="D1012" s="55"/>
      <c r="E1012" s="65"/>
      <c r="F1012" s="77">
        <f t="shared" si="171"/>
        <v>96.47</v>
      </c>
      <c r="G1012" s="44">
        <f t="shared" si="173"/>
        <v>9494.0499999999993</v>
      </c>
    </row>
    <row r="1013" spans="1:9" ht="14.25">
      <c r="A1013" s="75">
        <f t="shared" si="175"/>
        <v>45433</v>
      </c>
      <c r="B1013" s="75">
        <f>+A1013+6</f>
        <v>45439</v>
      </c>
      <c r="C1013" s="51">
        <v>9246.89</v>
      </c>
      <c r="D1013" s="55"/>
      <c r="E1013" s="65"/>
      <c r="F1013" s="77">
        <f t="shared" si="171"/>
        <v>96.47</v>
      </c>
      <c r="G1013" s="44">
        <f>IF(C1013="","",SUM(C1013:F1013))</f>
        <v>9343.3599999999988</v>
      </c>
      <c r="H1013" s="39" t="s">
        <v>71</v>
      </c>
      <c r="I1013" s="39" t="str">
        <f>+IFERROR(IF(VLOOKUP("ok",$H$1013:$H$1029,1,0)="ok","ok"), "NO INSERTAR ESTA MAL MAL")</f>
        <v>ok</v>
      </c>
    </row>
    <row r="1014" spans="1:9" ht="14.25">
      <c r="A1014" s="75">
        <v>45440</v>
      </c>
      <c r="B1014" s="75">
        <v>45447</v>
      </c>
      <c r="C1014" s="51">
        <v>9214.19</v>
      </c>
      <c r="D1014" s="55"/>
      <c r="E1014" s="65"/>
      <c r="F1014" s="77">
        <f t="shared" ref="F1014:F1033" si="176">+IF(C1014="","",96.47)</f>
        <v>96.47</v>
      </c>
      <c r="G1014" s="44">
        <f>IF(C1014="","",SUM(C1014:F1014))</f>
        <v>9310.66</v>
      </c>
    </row>
    <row r="1015" spans="1:9" ht="14.25">
      <c r="A1015" s="75">
        <v>45448</v>
      </c>
      <c r="B1015" s="75">
        <v>45454</v>
      </c>
      <c r="C1015" s="51">
        <v>9211.35</v>
      </c>
      <c r="D1015" s="55"/>
      <c r="E1015" s="65"/>
      <c r="F1015" s="77">
        <f t="shared" si="176"/>
        <v>96.47</v>
      </c>
      <c r="G1015" s="44">
        <f t="shared" ref="G1015:G1029" si="177">IF(C1015="","",SUM(C1015:F1015))</f>
        <v>9307.82</v>
      </c>
    </row>
    <row r="1016" spans="1:9" ht="14.25">
      <c r="A1016" s="75">
        <v>45455</v>
      </c>
      <c r="B1016" s="75">
        <v>45460</v>
      </c>
      <c r="C1016" s="51">
        <v>8865.7199999999993</v>
      </c>
      <c r="D1016" s="55"/>
      <c r="E1016" s="65"/>
      <c r="F1016" s="77">
        <f t="shared" si="176"/>
        <v>96.47</v>
      </c>
      <c r="G1016" s="44">
        <f t="shared" si="177"/>
        <v>8962.1899999999987</v>
      </c>
    </row>
    <row r="1017" spans="1:9" ht="14.25">
      <c r="A1017" s="75">
        <v>45461</v>
      </c>
      <c r="B1017" s="75">
        <v>45467</v>
      </c>
      <c r="C1017" s="51">
        <v>9614.73</v>
      </c>
      <c r="D1017" s="55"/>
      <c r="E1017" s="65"/>
      <c r="F1017" s="77">
        <f t="shared" si="176"/>
        <v>96.47</v>
      </c>
      <c r="G1017" s="44">
        <f t="shared" si="177"/>
        <v>9711.1999999999989</v>
      </c>
    </row>
    <row r="1018" spans="1:9" ht="14.25">
      <c r="A1018" s="75">
        <v>45468</v>
      </c>
      <c r="B1018" s="75">
        <v>45475</v>
      </c>
      <c r="C1018" s="51">
        <v>10240.15</v>
      </c>
      <c r="D1018" s="55"/>
      <c r="E1018" s="65"/>
      <c r="F1018" s="77">
        <f t="shared" si="176"/>
        <v>96.47</v>
      </c>
      <c r="G1018" s="44">
        <f t="shared" si="177"/>
        <v>10336.619999999999</v>
      </c>
    </row>
    <row r="1019" spans="1:9" ht="14.25">
      <c r="A1019" s="75">
        <v>45476</v>
      </c>
      <c r="B1019" s="75">
        <v>45481</v>
      </c>
      <c r="C1019" s="51">
        <v>10300.549999999999</v>
      </c>
      <c r="D1019" s="55"/>
      <c r="E1019" s="65"/>
      <c r="F1019" s="77">
        <f t="shared" si="176"/>
        <v>96.47</v>
      </c>
      <c r="G1019" s="44">
        <f t="shared" si="177"/>
        <v>10397.019999999999</v>
      </c>
    </row>
    <row r="1020" spans="1:9" ht="14.25">
      <c r="A1020" s="75">
        <v>45482</v>
      </c>
      <c r="B1020" s="75">
        <v>45488</v>
      </c>
      <c r="C1020" s="51">
        <v>10639.32</v>
      </c>
      <c r="D1020" s="55"/>
      <c r="E1020" s="65"/>
      <c r="F1020" s="77">
        <f t="shared" si="176"/>
        <v>96.47</v>
      </c>
      <c r="G1020" s="44">
        <f t="shared" si="177"/>
        <v>10735.789999999999</v>
      </c>
    </row>
    <row r="1021" spans="1:9" ht="14.25">
      <c r="A1021" s="75">
        <v>45489</v>
      </c>
      <c r="B1021" s="75">
        <v>45495</v>
      </c>
      <c r="C1021" s="51">
        <v>9993.51</v>
      </c>
      <c r="D1021" s="55"/>
      <c r="E1021" s="65"/>
      <c r="F1021" s="77">
        <f t="shared" si="176"/>
        <v>96.47</v>
      </c>
      <c r="G1021" s="44">
        <f t="shared" si="177"/>
        <v>10089.98</v>
      </c>
    </row>
    <row r="1022" spans="1:9" ht="14.25">
      <c r="A1022" s="75">
        <v>45496</v>
      </c>
      <c r="B1022" s="75">
        <v>45502</v>
      </c>
      <c r="C1022" s="51">
        <v>9670.89</v>
      </c>
      <c r="D1022" s="55"/>
      <c r="E1022" s="65"/>
      <c r="F1022" s="77">
        <f t="shared" si="176"/>
        <v>96.47</v>
      </c>
      <c r="G1022" s="44">
        <f t="shared" si="177"/>
        <v>9767.3599999999988</v>
      </c>
    </row>
    <row r="1023" spans="1:9" ht="14.25">
      <c r="A1023" s="75">
        <v>45503</v>
      </c>
      <c r="B1023" s="75">
        <v>45509</v>
      </c>
      <c r="C1023" s="51">
        <v>9620.11</v>
      </c>
      <c r="D1023" s="55"/>
      <c r="E1023" s="65"/>
      <c r="F1023" s="77">
        <f t="shared" si="176"/>
        <v>96.47</v>
      </c>
      <c r="G1023" s="44">
        <f t="shared" si="177"/>
        <v>9716.58</v>
      </c>
    </row>
    <row r="1024" spans="1:9" ht="14.25">
      <c r="A1024" s="75">
        <v>45510</v>
      </c>
      <c r="B1024" s="75">
        <v>45516</v>
      </c>
      <c r="C1024" s="51">
        <v>9377.4500000000007</v>
      </c>
      <c r="D1024" s="55"/>
      <c r="E1024" s="65"/>
      <c r="F1024" s="77">
        <f t="shared" si="176"/>
        <v>96.47</v>
      </c>
      <c r="G1024" s="44">
        <f t="shared" si="177"/>
        <v>9473.92</v>
      </c>
    </row>
    <row r="1025" spans="1:7" ht="14.25">
      <c r="A1025" s="75">
        <v>45517</v>
      </c>
      <c r="B1025" s="75">
        <v>45524</v>
      </c>
      <c r="C1025" s="51">
        <v>9311.1</v>
      </c>
      <c r="D1025" s="55"/>
      <c r="E1025" s="65"/>
      <c r="F1025" s="77">
        <f t="shared" si="176"/>
        <v>96.47</v>
      </c>
      <c r="G1025" s="44">
        <f t="shared" si="177"/>
        <v>9407.57</v>
      </c>
    </row>
    <row r="1026" spans="1:7" ht="14.25">
      <c r="A1026" s="75">
        <v>45525</v>
      </c>
      <c r="B1026" s="75">
        <v>45530</v>
      </c>
      <c r="C1026" s="51">
        <v>9342.33</v>
      </c>
      <c r="D1026" s="55"/>
      <c r="E1026" s="65"/>
      <c r="F1026" s="77">
        <f t="shared" si="176"/>
        <v>96.47</v>
      </c>
      <c r="G1026" s="44">
        <f t="shared" si="177"/>
        <v>9438.7999999999993</v>
      </c>
    </row>
    <row r="1027" spans="1:7" ht="14.25">
      <c r="A1027" s="75">
        <v>45531</v>
      </c>
      <c r="B1027" s="75">
        <v>45537</v>
      </c>
      <c r="C1027" s="51">
        <v>8986.17</v>
      </c>
      <c r="D1027" s="55"/>
      <c r="E1027" s="65"/>
      <c r="F1027" s="77">
        <f t="shared" si="176"/>
        <v>96.47</v>
      </c>
      <c r="G1027" s="44">
        <f t="shared" si="177"/>
        <v>9082.64</v>
      </c>
    </row>
    <row r="1028" spans="1:7" ht="14.25">
      <c r="A1028" s="75">
        <v>45538</v>
      </c>
      <c r="B1028" s="75">
        <v>45544</v>
      </c>
      <c r="C1028" s="51">
        <v>9168.24</v>
      </c>
      <c r="D1028" s="55"/>
      <c r="E1028" s="65"/>
      <c r="F1028" s="77">
        <f t="shared" ref="F1028" si="178">+IF(C1028="","",96.47)</f>
        <v>96.47</v>
      </c>
      <c r="G1028" s="44">
        <f t="shared" ref="G1028" si="179">IF(C1028="","",SUM(C1028:F1028))</f>
        <v>9264.7099999999991</v>
      </c>
    </row>
    <row r="1029" spans="1:7" ht="14.25">
      <c r="A1029" s="75">
        <v>45545</v>
      </c>
      <c r="B1029" s="75">
        <v>45551</v>
      </c>
      <c r="C1029" s="51">
        <v>8851.77</v>
      </c>
      <c r="D1029" s="55"/>
      <c r="E1029" s="65"/>
      <c r="F1029" s="77">
        <f t="shared" si="176"/>
        <v>96.47</v>
      </c>
      <c r="G1029" s="44">
        <f t="shared" si="177"/>
        <v>8948.24</v>
      </c>
    </row>
    <row r="1030" spans="1:7" ht="14.25">
      <c r="A1030" s="75">
        <v>45552</v>
      </c>
      <c r="B1030" s="75">
        <v>45558</v>
      </c>
      <c r="C1030" s="51">
        <v>8700.18</v>
      </c>
      <c r="D1030" s="55"/>
      <c r="E1030" s="65"/>
      <c r="F1030" s="77">
        <f t="shared" ref="F1030" si="180">+IF(C1030="","",96.47)</f>
        <v>96.47</v>
      </c>
      <c r="G1030" s="44">
        <f t="shared" ref="G1030" si="181">IF(C1030="","",SUM(C1030:F1030))</f>
        <v>8796.65</v>
      </c>
    </row>
    <row r="1031" spans="1:7" ht="14.25">
      <c r="A1031" s="75">
        <v>45559</v>
      </c>
      <c r="B1031" s="75">
        <v>45565</v>
      </c>
      <c r="C1031" s="51">
        <v>8831.17</v>
      </c>
      <c r="D1031" s="55"/>
      <c r="E1031" s="65"/>
      <c r="F1031" s="77">
        <f t="shared" ref="F1031" si="182">+IF(C1031="","",96.47)</f>
        <v>96.47</v>
      </c>
      <c r="G1031" s="44">
        <f t="shared" ref="G1031:G1033" si="183">IF(C1031="","",SUM(C1031:F1031))</f>
        <v>8927.64</v>
      </c>
    </row>
    <row r="1032" spans="1:7" ht="14.25">
      <c r="A1032" s="75">
        <v>45566</v>
      </c>
      <c r="B1032" s="75">
        <v>45572</v>
      </c>
      <c r="C1032" s="51">
        <v>8841.9</v>
      </c>
      <c r="D1032" s="55"/>
      <c r="E1032" s="65"/>
      <c r="F1032" s="77">
        <f t="shared" si="176"/>
        <v>96.47</v>
      </c>
      <c r="G1032" s="44">
        <f t="shared" si="183"/>
        <v>8938.369999999999</v>
      </c>
    </row>
    <row r="1033" spans="1:7" ht="14.25">
      <c r="A1033" s="75">
        <v>45573</v>
      </c>
      <c r="B1033" s="75">
        <v>45580</v>
      </c>
      <c r="C1033" s="51">
        <v>9150.06</v>
      </c>
      <c r="D1033" s="55"/>
      <c r="E1033" s="65"/>
      <c r="F1033" s="77">
        <f t="shared" si="176"/>
        <v>96.47</v>
      </c>
      <c r="G1033" s="44">
        <f t="shared" si="183"/>
        <v>9246.5299999999988</v>
      </c>
    </row>
    <row r="1034" spans="1:7" ht="14.25">
      <c r="A1034" s="75">
        <v>45581</v>
      </c>
      <c r="B1034" s="75">
        <v>45586</v>
      </c>
      <c r="C1034" s="51">
        <v>9622.4500000000007</v>
      </c>
      <c r="D1034" s="55"/>
      <c r="E1034" s="65"/>
      <c r="F1034" s="77">
        <f t="shared" ref="F1034" si="184">+IF(C1034="","",96.47)</f>
        <v>96.47</v>
      </c>
      <c r="G1034" s="44">
        <f t="shared" ref="G1034" si="185">IF(C1034="","",SUM(C1034:F1034))</f>
        <v>9718.92</v>
      </c>
    </row>
    <row r="1035" spans="1:7" ht="14.25">
      <c r="A1035" s="75">
        <v>45587</v>
      </c>
      <c r="B1035" s="75">
        <v>45593</v>
      </c>
      <c r="C1035" s="51">
        <v>9088.19</v>
      </c>
      <c r="D1035" s="55"/>
      <c r="E1035" s="65"/>
      <c r="F1035" s="77">
        <f t="shared" ref="F1035" si="186">+IF(C1035="","",96.47)</f>
        <v>96.47</v>
      </c>
      <c r="G1035" s="44">
        <f t="shared" ref="G1035" si="187">IF(C1035="","",SUM(C1035:F1035))</f>
        <v>9184.66</v>
      </c>
    </row>
    <row r="1036" spans="1:7" ht="14.25">
      <c r="A1036" s="75">
        <v>45594</v>
      </c>
      <c r="B1036" s="75">
        <v>45601</v>
      </c>
      <c r="C1036" s="51">
        <v>9258.16</v>
      </c>
      <c r="D1036" s="55"/>
      <c r="E1036" s="65"/>
      <c r="F1036" s="77">
        <f t="shared" ref="F1036" si="188">+IF(C1036="","",96.47)</f>
        <v>96.47</v>
      </c>
      <c r="G1036" s="44">
        <f t="shared" ref="G1036" si="189">IF(C1036="","",SUM(C1036:F1036))</f>
        <v>9354.6299999999992</v>
      </c>
    </row>
    <row r="1037" spans="1:7" ht="14.25">
      <c r="A1037" s="75">
        <v>45602</v>
      </c>
      <c r="B1037" s="75">
        <v>45608</v>
      </c>
      <c r="C1037" s="51">
        <v>9322.7999999999993</v>
      </c>
      <c r="D1037" s="55"/>
      <c r="E1037" s="65"/>
      <c r="F1037" s="77">
        <f t="shared" ref="F1037:F1038" si="190">+IF(C1037="","",96.47)</f>
        <v>96.47</v>
      </c>
      <c r="G1037" s="44">
        <f t="shared" ref="G1037:G1038" si="191">IF(C1037="","",SUM(C1037:F1037))</f>
        <v>9419.2699999999986</v>
      </c>
    </row>
    <row r="1038" spans="1:7" ht="14.25">
      <c r="A1038" s="75">
        <f>+B1037+1</f>
        <v>45609</v>
      </c>
      <c r="B1038" s="75">
        <f>+A1038+5</f>
        <v>45614</v>
      </c>
      <c r="C1038" s="51">
        <v>9745.18</v>
      </c>
      <c r="D1038" s="55"/>
      <c r="E1038" s="65"/>
      <c r="F1038" s="77">
        <f t="shared" si="190"/>
        <v>96.47</v>
      </c>
      <c r="G1038" s="44">
        <f t="shared" si="191"/>
        <v>9841.65</v>
      </c>
    </row>
    <row r="1039" spans="1:7" ht="14.25">
      <c r="A1039" s="75">
        <v>45615</v>
      </c>
      <c r="B1039" s="75">
        <v>45621</v>
      </c>
      <c r="C1039" s="51">
        <v>9461.41</v>
      </c>
      <c r="D1039" s="55"/>
      <c r="E1039" s="65"/>
      <c r="F1039" s="77">
        <f t="shared" ref="F1039" si="192">+IF(C1039="","",96.47)</f>
        <v>96.47</v>
      </c>
      <c r="G1039" s="44">
        <f t="shared" ref="G1039" si="193">IF(C1039="","",SUM(C1039:F1039))</f>
        <v>9557.8799999999992</v>
      </c>
    </row>
    <row r="1040" spans="1:7" ht="14.25">
      <c r="A1040" s="75">
        <v>45622</v>
      </c>
      <c r="B1040" s="75">
        <v>45628</v>
      </c>
      <c r="C1040" s="51">
        <v>9724.86</v>
      </c>
      <c r="D1040" s="55"/>
      <c r="E1040" s="65"/>
      <c r="F1040" s="77">
        <f t="shared" ref="F1040" si="194">+IF(C1040="","",96.47)</f>
        <v>96.47</v>
      </c>
      <c r="G1040" s="44">
        <f t="shared" ref="G1040" si="195">IF(C1040="","",SUM(C1040:F1040))</f>
        <v>9821.33</v>
      </c>
    </row>
    <row r="1041" spans="1:7" ht="14.25">
      <c r="A1041" s="75">
        <v>45629</v>
      </c>
      <c r="B1041" s="75">
        <v>45635</v>
      </c>
      <c r="C1041" s="51">
        <v>9629.14</v>
      </c>
      <c r="D1041" s="55"/>
      <c r="E1041" s="65"/>
      <c r="F1041" s="77">
        <f t="shared" ref="F1041" si="196">+IF(C1041="","",96.47)</f>
        <v>96.47</v>
      </c>
      <c r="G1041" s="44">
        <f t="shared" ref="G1041" si="197">IF(C1041="","",SUM(C1041:F1041))</f>
        <v>9725.6099999999988</v>
      </c>
    </row>
    <row r="1042" spans="1:7" ht="14.25">
      <c r="A1042" s="75">
        <v>45636</v>
      </c>
      <c r="B1042" s="75">
        <v>45642</v>
      </c>
      <c r="C1042" s="51">
        <v>9366.19</v>
      </c>
      <c r="D1042" s="55"/>
      <c r="E1042" s="65"/>
      <c r="F1042" s="77">
        <f t="shared" ref="F1042" si="198">+IF(C1042="","",96.47)</f>
        <v>96.47</v>
      </c>
      <c r="G1042" s="44">
        <f t="shared" ref="G1042" si="199">IF(C1042="","",SUM(C1042:F1042))</f>
        <v>9462.66</v>
      </c>
    </row>
    <row r="1043" spans="1:7" ht="14.25">
      <c r="A1043" s="75">
        <v>45643</v>
      </c>
      <c r="B1043" s="75">
        <v>45649</v>
      </c>
      <c r="C1043" s="51">
        <v>9437.02</v>
      </c>
      <c r="D1043" s="55"/>
      <c r="E1043" s="65"/>
      <c r="F1043" s="77">
        <f t="shared" ref="F1043" si="200">+IF(C1043="","",96.47)</f>
        <v>96.47</v>
      </c>
      <c r="G1043" s="44">
        <f t="shared" ref="G1043" si="201">IF(C1043="","",SUM(C1043:F1043))</f>
        <v>9533.49</v>
      </c>
    </row>
    <row r="1044" spans="1:7" ht="14.25">
      <c r="A1044" s="75">
        <v>45650</v>
      </c>
      <c r="B1044" s="75">
        <v>45656</v>
      </c>
      <c r="C1044" s="51">
        <v>9541.9699999999993</v>
      </c>
      <c r="D1044" s="55"/>
      <c r="E1044" s="65"/>
      <c r="F1044" s="77">
        <f t="shared" ref="F1044" si="202">+IF(C1044="","",96.47)</f>
        <v>96.47</v>
      </c>
      <c r="G1044" s="44">
        <f t="shared" ref="G1044" si="203">IF(C1044="","",SUM(C1044:F1044))</f>
        <v>9638.4399999999987</v>
      </c>
    </row>
    <row r="1045" spans="1:7" ht="14.25">
      <c r="A1045" s="75">
        <v>45657</v>
      </c>
      <c r="B1045" s="75">
        <f>+A1045</f>
        <v>45657</v>
      </c>
      <c r="C1045" s="51">
        <v>9544.7900000000009</v>
      </c>
      <c r="D1045" s="55"/>
      <c r="E1045" s="65"/>
      <c r="F1045" s="77">
        <f t="shared" ref="F1045" si="204">+IF(C1045="","",96.47)</f>
        <v>96.47</v>
      </c>
      <c r="G1045" s="44">
        <f t="shared" ref="G1045:G1064" si="205">IF(C1045="","",SUM(C1045:F1045))</f>
        <v>9641.26</v>
      </c>
    </row>
    <row r="1046" spans="1:7">
      <c r="A1046" s="79">
        <f t="shared" ref="A1046:A1054" si="206">+B1045+1</f>
        <v>45658</v>
      </c>
      <c r="B1046" s="79">
        <f>+A1046+6</f>
        <v>45664</v>
      </c>
      <c r="C1046" s="51">
        <v>9544.7900000000009</v>
      </c>
      <c r="D1046" s="80"/>
      <c r="E1046" s="80"/>
      <c r="F1046" s="81">
        <f>+IF(C1046&gt;0,99.37,"")</f>
        <v>99.37</v>
      </c>
      <c r="G1046" s="44">
        <f t="shared" si="205"/>
        <v>9644.1600000000017</v>
      </c>
    </row>
    <row r="1047" spans="1:7">
      <c r="A1047" s="79">
        <f t="shared" si="206"/>
        <v>45665</v>
      </c>
      <c r="B1047" s="79">
        <f>+A1047+5</f>
        <v>45670</v>
      </c>
      <c r="C1047" s="51">
        <v>10073.799999999999</v>
      </c>
      <c r="D1047" s="80"/>
      <c r="E1047" s="80"/>
      <c r="F1047" s="81">
        <f t="shared" ref="F1047:F1064" si="207">+IF(C1047&gt;0,99.37,"")</f>
        <v>99.37</v>
      </c>
      <c r="G1047" s="44">
        <f t="shared" si="205"/>
        <v>10173.17</v>
      </c>
    </row>
    <row r="1048" spans="1:7">
      <c r="A1048" s="79">
        <f t="shared" si="206"/>
        <v>45671</v>
      </c>
      <c r="B1048" s="79">
        <f t="shared" ref="B1048:B1054" si="208">+A1048+6</f>
        <v>45677</v>
      </c>
      <c r="C1048" s="51">
        <v>10147.280000000001</v>
      </c>
      <c r="D1048" s="80"/>
      <c r="E1048" s="80"/>
      <c r="F1048" s="81">
        <f t="shared" si="207"/>
        <v>99.37</v>
      </c>
      <c r="G1048" s="44">
        <f t="shared" si="205"/>
        <v>10246.650000000001</v>
      </c>
    </row>
    <row r="1049" spans="1:7">
      <c r="A1049" s="79">
        <f t="shared" si="206"/>
        <v>45678</v>
      </c>
      <c r="B1049" s="79">
        <f t="shared" si="208"/>
        <v>45684</v>
      </c>
      <c r="C1049" s="51">
        <v>10848.8</v>
      </c>
      <c r="D1049" s="80"/>
      <c r="E1049" s="80"/>
      <c r="F1049" s="81">
        <f t="shared" si="207"/>
        <v>99.37</v>
      </c>
      <c r="G1049" s="44">
        <f t="shared" si="205"/>
        <v>10948.17</v>
      </c>
    </row>
    <row r="1050" spans="1:7">
      <c r="A1050" s="79">
        <f t="shared" si="206"/>
        <v>45685</v>
      </c>
      <c r="B1050" s="79">
        <f t="shared" si="208"/>
        <v>45691</v>
      </c>
      <c r="C1050" s="51">
        <v>10430.700000000001</v>
      </c>
      <c r="D1050" s="80"/>
      <c r="E1050" s="80"/>
      <c r="F1050" s="81">
        <f t="shared" si="207"/>
        <v>99.37</v>
      </c>
      <c r="G1050" s="44">
        <f t="shared" si="205"/>
        <v>10530.070000000002</v>
      </c>
    </row>
    <row r="1051" spans="1:7">
      <c r="A1051" s="79">
        <f t="shared" si="206"/>
        <v>45692</v>
      </c>
      <c r="B1051" s="79">
        <f t="shared" si="208"/>
        <v>45698</v>
      </c>
      <c r="C1051" s="51">
        <v>9887.9</v>
      </c>
      <c r="D1051" s="80"/>
      <c r="E1051" s="80"/>
      <c r="F1051" s="81">
        <f t="shared" si="207"/>
        <v>99.37</v>
      </c>
      <c r="G1051" s="44">
        <f t="shared" si="205"/>
        <v>9987.27</v>
      </c>
    </row>
    <row r="1052" spans="1:7">
      <c r="A1052" s="79">
        <f t="shared" si="206"/>
        <v>45699</v>
      </c>
      <c r="B1052" s="79">
        <f t="shared" si="208"/>
        <v>45705</v>
      </c>
      <c r="C1052" s="51">
        <v>9899.73</v>
      </c>
      <c r="D1052" s="80"/>
      <c r="E1052" s="80"/>
      <c r="F1052" s="81">
        <f t="shared" si="207"/>
        <v>99.37</v>
      </c>
      <c r="G1052" s="44">
        <f t="shared" si="205"/>
        <v>9999.1</v>
      </c>
    </row>
    <row r="1053" spans="1:7">
      <c r="A1053" s="79">
        <f t="shared" si="206"/>
        <v>45706</v>
      </c>
      <c r="B1053" s="79">
        <f t="shared" si="208"/>
        <v>45712</v>
      </c>
      <c r="C1053" s="51">
        <v>9975.0499999999993</v>
      </c>
      <c r="D1053" s="80"/>
      <c r="E1053" s="80"/>
      <c r="F1053" s="81">
        <f t="shared" si="207"/>
        <v>99.37</v>
      </c>
      <c r="G1053" s="44">
        <f t="shared" si="205"/>
        <v>10074.42</v>
      </c>
    </row>
    <row r="1054" spans="1:7">
      <c r="A1054" s="79">
        <f t="shared" si="206"/>
        <v>45713</v>
      </c>
      <c r="B1054" s="79">
        <f t="shared" si="208"/>
        <v>45719</v>
      </c>
      <c r="C1054" s="51">
        <v>9741.27</v>
      </c>
      <c r="D1054" s="80"/>
      <c r="E1054" s="80"/>
      <c r="F1054" s="81">
        <f t="shared" si="207"/>
        <v>99.37</v>
      </c>
      <c r="G1054" s="44">
        <f t="shared" si="205"/>
        <v>9840.6400000000012</v>
      </c>
    </row>
    <row r="1055" spans="1:7">
      <c r="A1055" s="79">
        <f t="shared" ref="A1055" si="209">+B1054+1</f>
        <v>45720</v>
      </c>
      <c r="B1055" s="79">
        <f t="shared" ref="B1055" si="210">+A1055+6</f>
        <v>45726</v>
      </c>
      <c r="C1055" s="51">
        <v>9474.24</v>
      </c>
      <c r="D1055" s="80"/>
      <c r="E1055" s="80"/>
      <c r="F1055" s="81">
        <f t="shared" si="207"/>
        <v>99.37</v>
      </c>
      <c r="G1055" s="44">
        <f t="shared" si="205"/>
        <v>9573.61</v>
      </c>
    </row>
    <row r="1056" spans="1:7">
      <c r="A1056" s="79">
        <f t="shared" ref="A1056" si="211">+B1055+1</f>
        <v>45727</v>
      </c>
      <c r="B1056" s="79">
        <f t="shared" ref="B1056" si="212">+A1056+6</f>
        <v>45733</v>
      </c>
      <c r="C1056" s="51">
        <v>9076.8861832000002</v>
      </c>
      <c r="D1056" s="80"/>
      <c r="E1056" s="80"/>
      <c r="F1056" s="81">
        <f t="shared" si="207"/>
        <v>99.37</v>
      </c>
      <c r="G1056" s="44">
        <f t="shared" si="205"/>
        <v>9176.256183200001</v>
      </c>
    </row>
    <row r="1057" spans="1:7">
      <c r="A1057" s="79">
        <f t="shared" ref="A1057" si="213">+B1056+1</f>
        <v>45734</v>
      </c>
      <c r="B1057" s="79">
        <f>+A1057+7</f>
        <v>45741</v>
      </c>
      <c r="C1057" s="51">
        <v>8860.35</v>
      </c>
      <c r="D1057" s="80"/>
      <c r="E1057" s="80"/>
      <c r="F1057" s="81">
        <f t="shared" si="207"/>
        <v>99.37</v>
      </c>
      <c r="G1057" s="44">
        <f t="shared" si="205"/>
        <v>8959.7200000000012</v>
      </c>
    </row>
    <row r="1058" spans="1:7">
      <c r="A1058" s="79">
        <f t="shared" ref="A1058:A1059" si="214">+B1057+1</f>
        <v>45742</v>
      </c>
      <c r="B1058" s="79">
        <f>+A1058+5</f>
        <v>45747</v>
      </c>
      <c r="C1058" s="51">
        <v>8990.9699999999993</v>
      </c>
      <c r="D1058" s="80"/>
      <c r="E1058" s="80"/>
      <c r="F1058" s="81">
        <f t="shared" si="207"/>
        <v>99.37</v>
      </c>
      <c r="G1058" s="44">
        <f t="shared" si="205"/>
        <v>9090.34</v>
      </c>
    </row>
    <row r="1059" spans="1:7">
      <c r="A1059" s="79">
        <f t="shared" si="214"/>
        <v>45748</v>
      </c>
      <c r="B1059" s="79">
        <f>+A1059+6</f>
        <v>45754</v>
      </c>
      <c r="C1059" s="51">
        <v>9198.7800000000007</v>
      </c>
      <c r="D1059" s="80"/>
      <c r="E1059" s="80"/>
      <c r="F1059" s="81">
        <f t="shared" si="207"/>
        <v>99.37</v>
      </c>
      <c r="G1059" s="44">
        <f t="shared" si="205"/>
        <v>9298.1500000000015</v>
      </c>
    </row>
    <row r="1060" spans="1:7">
      <c r="A1060" s="79">
        <f t="shared" ref="A1060" si="215">+B1059+1</f>
        <v>45755</v>
      </c>
      <c r="B1060" s="79">
        <f>+A1060+6</f>
        <v>45761</v>
      </c>
      <c r="C1060" s="51">
        <v>9184.24</v>
      </c>
      <c r="D1060" s="80"/>
      <c r="E1060" s="80"/>
      <c r="F1060" s="81">
        <f t="shared" ref="F1060" si="216">+IF(C1060&gt;0,99.37,"")</f>
        <v>99.37</v>
      </c>
      <c r="G1060" s="44">
        <f t="shared" ref="G1060" si="217">IF(C1060="","",SUM(C1060:F1060))</f>
        <v>9283.61</v>
      </c>
    </row>
    <row r="1061" spans="1:7">
      <c r="A1061" s="79">
        <f t="shared" ref="A1061" si="218">+B1060+1</f>
        <v>45762</v>
      </c>
      <c r="B1061" s="79">
        <f>+A1061+6</f>
        <v>45768</v>
      </c>
      <c r="C1061" s="51">
        <v>8862.08</v>
      </c>
      <c r="D1061" s="80"/>
      <c r="E1061" s="80"/>
      <c r="F1061" s="81">
        <f t="shared" si="207"/>
        <v>99.37</v>
      </c>
      <c r="G1061" s="44">
        <f t="shared" si="205"/>
        <v>8961.4500000000007</v>
      </c>
    </row>
    <row r="1062" spans="1:7">
      <c r="A1062" s="79">
        <f t="shared" ref="A1062" si="219">+B1061+1</f>
        <v>45769</v>
      </c>
      <c r="B1062" s="79">
        <f>+A1062+6</f>
        <v>45775</v>
      </c>
      <c r="C1062" s="51">
        <v>8855.4</v>
      </c>
      <c r="D1062" s="80"/>
      <c r="E1062" s="80"/>
      <c r="F1062" s="81">
        <f t="shared" si="207"/>
        <v>99.37</v>
      </c>
      <c r="G1062" s="44">
        <f t="shared" si="205"/>
        <v>8954.77</v>
      </c>
    </row>
    <row r="1063" spans="1:7">
      <c r="A1063" s="79">
        <f t="shared" ref="A1063" si="220">+B1062+1</f>
        <v>45776</v>
      </c>
      <c r="B1063" s="79">
        <f>+A1063+6</f>
        <v>45782</v>
      </c>
      <c r="C1063" s="51">
        <v>8872.82</v>
      </c>
      <c r="D1063" s="80"/>
      <c r="E1063" s="80"/>
      <c r="F1063" s="81">
        <f t="shared" si="207"/>
        <v>99.37</v>
      </c>
      <c r="G1063" s="44">
        <f t="shared" si="205"/>
        <v>8972.19</v>
      </c>
    </row>
    <row r="1064" spans="1:7">
      <c r="A1064" s="79">
        <f t="shared" ref="A1064" si="221">+B1063+1</f>
        <v>45783</v>
      </c>
      <c r="B1064" s="79">
        <f>+A1064+6</f>
        <v>45789</v>
      </c>
      <c r="C1064" s="51">
        <v>8486.8700000000008</v>
      </c>
      <c r="D1064" s="80"/>
      <c r="E1064" s="80"/>
      <c r="F1064" s="81">
        <f t="shared" si="207"/>
        <v>99.37</v>
      </c>
      <c r="G1064" s="44">
        <f t="shared" si="205"/>
        <v>8586.2400000000016</v>
      </c>
    </row>
  </sheetData>
  <sheetProtection algorithmName="SHA-512" hashValue="vWNCPP6cvS2+8GTm/wLYpnhwQ3I0hK3zA+F9JvKYPI1qspGUAFx9uKXBJ6bwTIq53yE+PHucDAwlXlBAQU6gmA==" saltValue="RkZIZPiycMMgZoAB9PEVfQ==" spinCount="100000" sheet="1" objects="1" scenarios="1"/>
  <mergeCells count="5">
    <mergeCell ref="G1:J1"/>
    <mergeCell ref="C2:G2"/>
    <mergeCell ref="C3:G3"/>
    <mergeCell ref="A4:H4"/>
    <mergeCell ref="A7:B8"/>
  </mergeCells>
  <conditionalFormatting sqref="C987:C1064">
    <cfRule type="cellIs" dxfId="15" priority="35" stopIfTrue="1" operator="equal">
      <formula>0</formula>
    </cfRule>
  </conditionalFormatting>
  <conditionalFormatting sqref="C9:G986">
    <cfRule type="cellIs" dxfId="14" priority="39" stopIfTrue="1" operator="equal">
      <formula>0</formula>
    </cfRule>
  </conditionalFormatting>
  <conditionalFormatting sqref="D986:G1045">
    <cfRule type="cellIs" dxfId="13" priority="3" stopIfTrue="1" operator="equal">
      <formula>0</formula>
    </cfRule>
  </conditionalFormatting>
  <conditionalFormatting sqref="F1046:G1064">
    <cfRule type="cellIs" dxfId="12" priority="2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M1134"/>
  <sheetViews>
    <sheetView showGridLines="0" tabSelected="1" zoomScaleNormal="100" workbookViewId="0">
      <pane ySplit="7" topLeftCell="A1120" activePane="bottomLeft" state="frozen"/>
      <selection activeCell="E471" sqref="E471"/>
      <selection pane="bottomLeft" activeCell="B1133" sqref="B1133"/>
    </sheetView>
  </sheetViews>
  <sheetFormatPr baseColWidth="10" defaultColWidth="11.28515625" defaultRowHeight="12.75"/>
  <cols>
    <col min="1" max="1" width="38.42578125" style="39" customWidth="1"/>
    <col min="2" max="2" width="36.140625" style="39" customWidth="1"/>
    <col min="3" max="3" width="15.7109375" style="39" customWidth="1"/>
    <col min="4" max="4" width="15.5703125" style="39" customWidth="1"/>
    <col min="5" max="5" width="14.5703125" style="39" customWidth="1"/>
    <col min="6" max="6" width="17.28515625" style="39" customWidth="1"/>
    <col min="7" max="7" width="11.7109375" style="39" customWidth="1"/>
    <col min="8" max="8" width="10.85546875" style="39" customWidth="1"/>
    <col min="9" max="9" width="15.140625" style="39" customWidth="1"/>
    <col min="10" max="10" width="17.85546875" style="72" customWidth="1"/>
    <col min="11" max="11" width="16.85546875" style="39" customWidth="1"/>
    <col min="12" max="16384" width="11.28515625" style="39"/>
  </cols>
  <sheetData>
    <row r="1" spans="1:13" ht="18">
      <c r="E1" s="83"/>
      <c r="F1" s="84"/>
      <c r="G1" s="84"/>
      <c r="H1" s="84"/>
      <c r="I1" s="84"/>
      <c r="J1" s="70"/>
    </row>
    <row r="2" spans="1:13" ht="30.2" customHeight="1">
      <c r="C2" s="85" t="s">
        <v>22</v>
      </c>
      <c r="D2" s="85"/>
      <c r="E2" s="85"/>
      <c r="F2" s="85"/>
      <c r="G2" s="85"/>
      <c r="H2" s="85"/>
      <c r="I2" s="85"/>
      <c r="J2" s="71"/>
      <c r="K2" s="18"/>
      <c r="L2" s="18"/>
      <c r="M2" s="17"/>
    </row>
    <row r="3" spans="1:13" ht="15" customHeight="1">
      <c r="C3" s="86" t="s">
        <v>0</v>
      </c>
      <c r="D3" s="86"/>
      <c r="E3" s="86"/>
      <c r="K3" s="40"/>
    </row>
    <row r="4" spans="1:13" ht="24" customHeight="1">
      <c r="A4" s="87" t="s">
        <v>28</v>
      </c>
      <c r="B4" s="87"/>
      <c r="C4" s="87"/>
      <c r="D4" s="87"/>
      <c r="E4" s="87"/>
      <c r="F4" s="87"/>
      <c r="G4" s="87"/>
      <c r="H4" s="87"/>
      <c r="K4" s="40"/>
    </row>
    <row r="5" spans="1:13" ht="15" customHeight="1">
      <c r="A5" s="21" t="s">
        <v>0</v>
      </c>
      <c r="B5" s="21"/>
      <c r="C5" s="21"/>
      <c r="D5" s="21"/>
      <c r="E5" s="21"/>
      <c r="F5" s="21"/>
      <c r="G5" s="21"/>
      <c r="H5" s="21"/>
      <c r="I5" s="21"/>
    </row>
    <row r="6" spans="1:13" ht="37.5" customHeight="1">
      <c r="A6" s="82" t="s">
        <v>18</v>
      </c>
      <c r="B6" s="82"/>
      <c r="C6" s="25" t="s">
        <v>14</v>
      </c>
      <c r="D6" s="25" t="s">
        <v>13</v>
      </c>
      <c r="E6" s="22" t="s">
        <v>23</v>
      </c>
      <c r="F6" s="23" t="s">
        <v>16</v>
      </c>
      <c r="G6" s="23" t="s">
        <v>19</v>
      </c>
      <c r="H6" s="23" t="s">
        <v>70</v>
      </c>
      <c r="I6" s="22" t="s">
        <v>24</v>
      </c>
    </row>
    <row r="7" spans="1:13">
      <c r="A7" s="82"/>
      <c r="B7" s="82"/>
      <c r="C7" s="26" t="s">
        <v>12</v>
      </c>
      <c r="D7" s="26" t="s">
        <v>12</v>
      </c>
      <c r="E7" s="24" t="s">
        <v>12</v>
      </c>
      <c r="F7" s="24" t="s">
        <v>12</v>
      </c>
      <c r="G7" s="24" t="s">
        <v>12</v>
      </c>
      <c r="H7" s="24" t="s">
        <v>12</v>
      </c>
      <c r="I7" s="24" t="s">
        <v>12</v>
      </c>
    </row>
    <row r="8" spans="1:13" ht="14.25">
      <c r="A8" s="75">
        <v>41275</v>
      </c>
      <c r="B8" s="75">
        <v>41277</v>
      </c>
      <c r="C8" s="27">
        <v>5281.0828000000001</v>
      </c>
      <c r="D8" s="27">
        <v>142.96100000000001</v>
      </c>
      <c r="E8" s="42">
        <f t="shared" ref="E8:E13" si="0">+C8+D8</f>
        <v>5424.0438000000004</v>
      </c>
      <c r="F8" s="42">
        <f>+Cartagen!D9*0.98</f>
        <v>1029</v>
      </c>
      <c r="G8" s="42">
        <v>86.42</v>
      </c>
      <c r="H8" s="42">
        <f>+'Otros Cargos'!E4</f>
        <v>447.29999999999995</v>
      </c>
      <c r="I8" s="42">
        <f t="shared" ref="I8:I13" si="1">+E8+F8+G8+H8</f>
        <v>6986.7638000000006</v>
      </c>
    </row>
    <row r="9" spans="1:13" ht="14.25">
      <c r="A9" s="75">
        <v>41278</v>
      </c>
      <c r="B9" s="75">
        <v>41282</v>
      </c>
      <c r="C9" s="27">
        <v>5271.567</v>
      </c>
      <c r="D9" s="27">
        <f t="shared" ref="D9:D14" si="2">+D8</f>
        <v>142.96100000000001</v>
      </c>
      <c r="E9" s="42">
        <f t="shared" si="0"/>
        <v>5414.5280000000002</v>
      </c>
      <c r="F9" s="42">
        <f t="shared" ref="F9:F14" si="3">+F8</f>
        <v>1029</v>
      </c>
      <c r="G9" s="42">
        <v>86.42</v>
      </c>
      <c r="H9" s="42">
        <f t="shared" ref="H9:H14" si="4">+H8</f>
        <v>447.29999999999995</v>
      </c>
      <c r="I9" s="42">
        <f t="shared" si="1"/>
        <v>6977.2480000000005</v>
      </c>
    </row>
    <row r="10" spans="1:13" ht="14.25">
      <c r="A10" s="75">
        <v>41283</v>
      </c>
      <c r="B10" s="75">
        <v>41284</v>
      </c>
      <c r="C10" s="27">
        <v>5283.5428000000002</v>
      </c>
      <c r="D10" s="27">
        <f t="shared" si="2"/>
        <v>142.96100000000001</v>
      </c>
      <c r="E10" s="42">
        <f t="shared" si="0"/>
        <v>5426.5038000000004</v>
      </c>
      <c r="F10" s="42">
        <f t="shared" si="3"/>
        <v>1029</v>
      </c>
      <c r="G10" s="42">
        <v>86.42</v>
      </c>
      <c r="H10" s="42">
        <f t="shared" si="4"/>
        <v>447.29999999999995</v>
      </c>
      <c r="I10" s="42">
        <f t="shared" si="1"/>
        <v>6989.2238000000007</v>
      </c>
    </row>
    <row r="11" spans="1:13" ht="14.25">
      <c r="A11" s="75">
        <v>41285</v>
      </c>
      <c r="B11" s="75">
        <v>41288</v>
      </c>
      <c r="C11" s="27">
        <v>5361.2960000000003</v>
      </c>
      <c r="D11" s="27">
        <f t="shared" si="2"/>
        <v>142.96100000000001</v>
      </c>
      <c r="E11" s="42">
        <f t="shared" si="0"/>
        <v>5504.2570000000005</v>
      </c>
      <c r="F11" s="42">
        <f t="shared" si="3"/>
        <v>1029</v>
      </c>
      <c r="G11" s="42">
        <v>86.42</v>
      </c>
      <c r="H11" s="42">
        <f t="shared" si="4"/>
        <v>447.29999999999995</v>
      </c>
      <c r="I11" s="42">
        <f t="shared" si="1"/>
        <v>7066.9770000000008</v>
      </c>
    </row>
    <row r="12" spans="1:13" ht="14.25">
      <c r="A12" s="75">
        <v>41289</v>
      </c>
      <c r="B12" s="75">
        <v>41291</v>
      </c>
      <c r="C12" s="27">
        <v>5224.576</v>
      </c>
      <c r="D12" s="27">
        <f t="shared" si="2"/>
        <v>142.96100000000001</v>
      </c>
      <c r="E12" s="42">
        <f t="shared" si="0"/>
        <v>5367.5370000000003</v>
      </c>
      <c r="F12" s="42">
        <f t="shared" si="3"/>
        <v>1029</v>
      </c>
      <c r="G12" s="42">
        <v>86.42</v>
      </c>
      <c r="H12" s="42">
        <f t="shared" si="4"/>
        <v>447.29999999999995</v>
      </c>
      <c r="I12" s="42">
        <f t="shared" si="1"/>
        <v>6930.2570000000005</v>
      </c>
    </row>
    <row r="13" spans="1:13" ht="14.25">
      <c r="A13" s="75">
        <v>41292</v>
      </c>
      <c r="B13" s="75">
        <v>41295</v>
      </c>
      <c r="C13" s="27">
        <v>5244.0486000000001</v>
      </c>
      <c r="D13" s="27">
        <f t="shared" si="2"/>
        <v>142.96100000000001</v>
      </c>
      <c r="E13" s="42">
        <f t="shared" si="0"/>
        <v>5387.0096000000003</v>
      </c>
      <c r="F13" s="42">
        <f t="shared" si="3"/>
        <v>1029</v>
      </c>
      <c r="G13" s="42">
        <v>86.42</v>
      </c>
      <c r="H13" s="42">
        <f t="shared" si="4"/>
        <v>447.29999999999995</v>
      </c>
      <c r="I13" s="42">
        <f t="shared" si="1"/>
        <v>6949.7296000000006</v>
      </c>
    </row>
    <row r="14" spans="1:13" ht="14.25">
      <c r="A14" s="75">
        <v>41296</v>
      </c>
      <c r="B14" s="75">
        <v>41298</v>
      </c>
      <c r="C14" s="27">
        <v>5317.3428000000004</v>
      </c>
      <c r="D14" s="27">
        <f t="shared" si="2"/>
        <v>142.96100000000001</v>
      </c>
      <c r="E14" s="42">
        <f t="shared" ref="E14:E19" si="5">+C14+D14</f>
        <v>5460.3038000000006</v>
      </c>
      <c r="F14" s="42">
        <f t="shared" si="3"/>
        <v>1029</v>
      </c>
      <c r="G14" s="42">
        <v>86.42</v>
      </c>
      <c r="H14" s="42">
        <f t="shared" si="4"/>
        <v>447.29999999999995</v>
      </c>
      <c r="I14" s="42">
        <f t="shared" ref="I14:I19" si="6">+E14+F14+G14+H14</f>
        <v>7023.0238000000008</v>
      </c>
    </row>
    <row r="15" spans="1:13" ht="14.25">
      <c r="A15" s="75">
        <v>41299</v>
      </c>
      <c r="B15" s="75">
        <v>41302</v>
      </c>
      <c r="C15" s="27">
        <v>5398.7710000000006</v>
      </c>
      <c r="D15" s="27">
        <f>+D14</f>
        <v>142.96100000000001</v>
      </c>
      <c r="E15" s="42">
        <f t="shared" si="5"/>
        <v>5541.7320000000009</v>
      </c>
      <c r="F15" s="42">
        <f>+F14</f>
        <v>1029</v>
      </c>
      <c r="G15" s="42">
        <v>86.42</v>
      </c>
      <c r="H15" s="42">
        <f>+H14</f>
        <v>447.29999999999995</v>
      </c>
      <c r="I15" s="42">
        <f t="shared" si="6"/>
        <v>7104.4520000000011</v>
      </c>
    </row>
    <row r="16" spans="1:13" ht="14.25">
      <c r="A16" s="75">
        <v>41303</v>
      </c>
      <c r="B16" s="75">
        <v>41305</v>
      </c>
      <c r="C16" s="27">
        <v>5359.2182000000003</v>
      </c>
      <c r="D16" s="27">
        <f>+D15</f>
        <v>142.96100000000001</v>
      </c>
      <c r="E16" s="42">
        <f t="shared" si="5"/>
        <v>5502.1792000000005</v>
      </c>
      <c r="F16" s="42">
        <f>+F15</f>
        <v>1029</v>
      </c>
      <c r="G16" s="42">
        <v>86.42</v>
      </c>
      <c r="H16" s="42">
        <f>+H15</f>
        <v>447.29999999999995</v>
      </c>
      <c r="I16" s="42">
        <f t="shared" si="6"/>
        <v>7064.8992000000007</v>
      </c>
    </row>
    <row r="17" spans="1:9" ht="14.25">
      <c r="A17" s="75">
        <v>41306</v>
      </c>
      <c r="B17" s="75">
        <v>41309</v>
      </c>
      <c r="C17" s="27">
        <v>5476.5438000000004</v>
      </c>
      <c r="D17" s="27">
        <v>160.26920000000001</v>
      </c>
      <c r="E17" s="42">
        <f t="shared" si="5"/>
        <v>5636.8130000000001</v>
      </c>
      <c r="F17" s="42">
        <v>1054.1099999999999</v>
      </c>
      <c r="G17" s="42">
        <v>86.42</v>
      </c>
      <c r="H17" s="42">
        <f>+'Otros Cargos'!E21</f>
        <v>460.28999999999996</v>
      </c>
      <c r="I17" s="42">
        <f t="shared" si="6"/>
        <v>7237.6329999999998</v>
      </c>
    </row>
    <row r="18" spans="1:9" ht="14.25">
      <c r="A18" s="75">
        <v>41310</v>
      </c>
      <c r="B18" s="75">
        <v>41312</v>
      </c>
      <c r="C18" s="27">
        <v>5556.1001999999999</v>
      </c>
      <c r="D18" s="27">
        <v>160.26920000000001</v>
      </c>
      <c r="E18" s="42">
        <f t="shared" si="5"/>
        <v>5716.3693999999996</v>
      </c>
      <c r="F18" s="42">
        <v>1054.1099999999999</v>
      </c>
      <c r="G18" s="42">
        <v>86.42</v>
      </c>
      <c r="H18" s="42">
        <f t="shared" ref="H18:H68" si="7">+H17</f>
        <v>460.28999999999996</v>
      </c>
      <c r="I18" s="42">
        <f t="shared" si="6"/>
        <v>7317.1893999999993</v>
      </c>
    </row>
    <row r="19" spans="1:9" ht="14.25">
      <c r="A19" s="75">
        <v>41313</v>
      </c>
      <c r="B19" s="75">
        <v>41316</v>
      </c>
      <c r="C19" s="27">
        <v>5627.7872000000007</v>
      </c>
      <c r="D19" s="27">
        <v>160.26920000000001</v>
      </c>
      <c r="E19" s="42">
        <f t="shared" si="5"/>
        <v>5788.0564000000004</v>
      </c>
      <c r="F19" s="42">
        <v>1054.1099999999999</v>
      </c>
      <c r="G19" s="42">
        <v>86.42</v>
      </c>
      <c r="H19" s="42">
        <f t="shared" si="7"/>
        <v>460.28999999999996</v>
      </c>
      <c r="I19" s="42">
        <f t="shared" si="6"/>
        <v>7388.8764000000001</v>
      </c>
    </row>
    <row r="20" spans="1:9" ht="14.25">
      <c r="A20" s="75">
        <v>41317</v>
      </c>
      <c r="B20" s="75">
        <v>41319</v>
      </c>
      <c r="C20" s="27">
        <v>5785.1359999999995</v>
      </c>
      <c r="D20" s="27">
        <v>160.26920000000001</v>
      </c>
      <c r="E20" s="42">
        <f t="shared" ref="E20:E25" si="8">+C20+D20</f>
        <v>5945.4051999999992</v>
      </c>
      <c r="F20" s="42">
        <v>1054.1099999999999</v>
      </c>
      <c r="G20" s="42">
        <v>86.42</v>
      </c>
      <c r="H20" s="42">
        <f t="shared" si="7"/>
        <v>460.28999999999996</v>
      </c>
      <c r="I20" s="42">
        <f t="shared" ref="I20:I25" si="9">+E20+F20+G20+H20</f>
        <v>7546.2251999999989</v>
      </c>
    </row>
    <row r="21" spans="1:9" ht="14.25">
      <c r="A21" s="75">
        <v>41320</v>
      </c>
      <c r="B21" s="75">
        <v>41323</v>
      </c>
      <c r="C21" s="27">
        <v>5772.8272000000006</v>
      </c>
      <c r="D21" s="27">
        <v>160.26920000000001</v>
      </c>
      <c r="E21" s="42">
        <f t="shared" si="8"/>
        <v>5933.0964000000004</v>
      </c>
      <c r="F21" s="42">
        <v>1054.1099999999999</v>
      </c>
      <c r="G21" s="42">
        <v>86.42</v>
      </c>
      <c r="H21" s="42">
        <f t="shared" si="7"/>
        <v>460.28999999999996</v>
      </c>
      <c r="I21" s="42">
        <f t="shared" si="9"/>
        <v>7533.9164000000001</v>
      </c>
    </row>
    <row r="22" spans="1:9" ht="14.25">
      <c r="A22" s="75">
        <v>41324</v>
      </c>
      <c r="B22" s="75">
        <v>41326</v>
      </c>
      <c r="C22" s="27">
        <v>5763.1840000000002</v>
      </c>
      <c r="D22" s="27">
        <v>160.26920000000001</v>
      </c>
      <c r="E22" s="42">
        <f t="shared" si="8"/>
        <v>5923.4531999999999</v>
      </c>
      <c r="F22" s="42">
        <v>1054.1099999999999</v>
      </c>
      <c r="G22" s="42">
        <v>86.42</v>
      </c>
      <c r="H22" s="42">
        <f t="shared" si="7"/>
        <v>460.28999999999996</v>
      </c>
      <c r="I22" s="42">
        <f t="shared" si="9"/>
        <v>7524.2731999999996</v>
      </c>
    </row>
    <row r="23" spans="1:9" ht="14.25">
      <c r="A23" s="75">
        <v>41327</v>
      </c>
      <c r="B23" s="75">
        <v>41330</v>
      </c>
      <c r="C23" s="27">
        <v>5713.4489999999996</v>
      </c>
      <c r="D23" s="27">
        <v>160.26920000000001</v>
      </c>
      <c r="E23" s="42">
        <f t="shared" si="8"/>
        <v>5873.7181999999993</v>
      </c>
      <c r="F23" s="42">
        <v>1054.1099999999999</v>
      </c>
      <c r="G23" s="42">
        <v>86.42</v>
      </c>
      <c r="H23" s="42">
        <f t="shared" si="7"/>
        <v>460.28999999999996</v>
      </c>
      <c r="I23" s="42">
        <f t="shared" si="9"/>
        <v>7474.5381999999991</v>
      </c>
    </row>
    <row r="24" spans="1:9" ht="14.25">
      <c r="A24" s="75">
        <v>41331</v>
      </c>
      <c r="B24" s="75">
        <v>41333</v>
      </c>
      <c r="C24" s="27">
        <v>5658.2358000000004</v>
      </c>
      <c r="D24" s="27">
        <v>160.26920000000001</v>
      </c>
      <c r="E24" s="42">
        <f t="shared" si="8"/>
        <v>5818.5050000000001</v>
      </c>
      <c r="F24" s="42">
        <v>1054.1099999999999</v>
      </c>
      <c r="G24" s="42">
        <v>86.42</v>
      </c>
      <c r="H24" s="42">
        <f t="shared" si="7"/>
        <v>460.28999999999996</v>
      </c>
      <c r="I24" s="42">
        <f t="shared" si="9"/>
        <v>7419.3249999999998</v>
      </c>
    </row>
    <row r="25" spans="1:9" ht="14.25">
      <c r="A25" s="75">
        <v>41334</v>
      </c>
      <c r="B25" s="75">
        <v>41337</v>
      </c>
      <c r="C25" s="27">
        <v>5514.9402</v>
      </c>
      <c r="D25" s="27">
        <v>165.06740000000002</v>
      </c>
      <c r="E25" s="42">
        <f t="shared" si="8"/>
        <v>5680.0075999999999</v>
      </c>
      <c r="F25" s="42">
        <v>1054.1099999999999</v>
      </c>
      <c r="G25" s="42">
        <v>86.42</v>
      </c>
      <c r="H25" s="42">
        <f t="shared" si="7"/>
        <v>460.28999999999996</v>
      </c>
      <c r="I25" s="42">
        <f t="shared" si="9"/>
        <v>7280.8275999999996</v>
      </c>
    </row>
    <row r="26" spans="1:9" ht="14.25">
      <c r="A26" s="75">
        <v>41338</v>
      </c>
      <c r="B26" s="75">
        <v>41340</v>
      </c>
      <c r="C26" s="27">
        <v>5420.4093999999996</v>
      </c>
      <c r="D26" s="27">
        <v>165.06740000000002</v>
      </c>
      <c r="E26" s="42">
        <f t="shared" ref="E26:E31" si="10">+C26+D26</f>
        <v>5585.4767999999995</v>
      </c>
      <c r="F26" s="42">
        <v>1054.1099999999999</v>
      </c>
      <c r="G26" s="42">
        <v>86.42</v>
      </c>
      <c r="H26" s="42">
        <f t="shared" si="7"/>
        <v>460.28999999999996</v>
      </c>
      <c r="I26" s="42">
        <f t="shared" ref="I26:I31" si="11">+E26+F26+G26+H26</f>
        <v>7186.2967999999992</v>
      </c>
    </row>
    <row r="27" spans="1:9" ht="14.25">
      <c r="A27" s="75">
        <v>41341</v>
      </c>
      <c r="B27" s="75">
        <v>41344</v>
      </c>
      <c r="C27" s="27">
        <v>5461.74</v>
      </c>
      <c r="D27" s="27">
        <v>165.06740000000002</v>
      </c>
      <c r="E27" s="42">
        <f t="shared" si="10"/>
        <v>5626.8073999999997</v>
      </c>
      <c r="F27" s="42">
        <v>1054.1099999999999</v>
      </c>
      <c r="G27" s="42">
        <v>86.42</v>
      </c>
      <c r="H27" s="42">
        <f t="shared" si="7"/>
        <v>460.28999999999996</v>
      </c>
      <c r="I27" s="42">
        <f t="shared" si="11"/>
        <v>7227.6273999999994</v>
      </c>
    </row>
    <row r="28" spans="1:9" ht="14.25">
      <c r="A28" s="75">
        <v>41345</v>
      </c>
      <c r="B28" s="75">
        <v>41347</v>
      </c>
      <c r="C28" s="27">
        <v>5433.7277999999997</v>
      </c>
      <c r="D28" s="27">
        <v>165.06740000000002</v>
      </c>
      <c r="E28" s="42">
        <f t="shared" si="10"/>
        <v>5598.7951999999996</v>
      </c>
      <c r="F28" s="42">
        <v>1054.1099999999999</v>
      </c>
      <c r="G28" s="42">
        <v>86.42</v>
      </c>
      <c r="H28" s="42">
        <f t="shared" si="7"/>
        <v>460.28999999999996</v>
      </c>
      <c r="I28" s="42">
        <f t="shared" si="11"/>
        <v>7199.6151999999993</v>
      </c>
    </row>
    <row r="29" spans="1:9" ht="14.25">
      <c r="A29" s="75">
        <v>41348</v>
      </c>
      <c r="B29" s="75">
        <v>41351</v>
      </c>
      <c r="C29" s="27">
        <v>5310.9629999999997</v>
      </c>
      <c r="D29" s="27">
        <v>165.06740000000002</v>
      </c>
      <c r="E29" s="42">
        <f t="shared" si="10"/>
        <v>5476.0303999999996</v>
      </c>
      <c r="F29" s="42">
        <v>1054.1099999999999</v>
      </c>
      <c r="G29" s="42">
        <v>86.42</v>
      </c>
      <c r="H29" s="42">
        <f t="shared" si="7"/>
        <v>460.28999999999996</v>
      </c>
      <c r="I29" s="42">
        <f t="shared" si="11"/>
        <v>7076.8503999999994</v>
      </c>
    </row>
    <row r="30" spans="1:9" ht="14.25">
      <c r="A30" s="75">
        <v>41352</v>
      </c>
      <c r="B30" s="75">
        <v>41354</v>
      </c>
      <c r="C30" s="27">
        <v>5333.16</v>
      </c>
      <c r="D30" s="27">
        <v>165.06740000000002</v>
      </c>
      <c r="E30" s="42">
        <f t="shared" si="10"/>
        <v>5498.2273999999998</v>
      </c>
      <c r="F30" s="42">
        <v>1054.1099999999999</v>
      </c>
      <c r="G30" s="42">
        <v>86.42</v>
      </c>
      <c r="H30" s="42">
        <f t="shared" si="7"/>
        <v>460.28999999999996</v>
      </c>
      <c r="I30" s="42">
        <f t="shared" si="11"/>
        <v>7099.0473999999995</v>
      </c>
    </row>
    <row r="31" spans="1:9" ht="14.25">
      <c r="A31" s="75">
        <v>41355</v>
      </c>
      <c r="B31" s="75">
        <v>41359</v>
      </c>
      <c r="C31" s="27">
        <v>5296.7921999999999</v>
      </c>
      <c r="D31" s="27">
        <v>165.06740000000002</v>
      </c>
      <c r="E31" s="42">
        <f t="shared" si="10"/>
        <v>5461.8595999999998</v>
      </c>
      <c r="F31" s="42">
        <f t="shared" ref="F31:F124" si="12">1050*0.98</f>
        <v>1029</v>
      </c>
      <c r="G31" s="42">
        <v>86.42</v>
      </c>
      <c r="H31" s="42">
        <f t="shared" si="7"/>
        <v>460.28999999999996</v>
      </c>
      <c r="I31" s="42">
        <f t="shared" si="11"/>
        <v>7037.5695999999998</v>
      </c>
    </row>
    <row r="32" spans="1:9" ht="14.25">
      <c r="A32" s="75">
        <v>41360</v>
      </c>
      <c r="B32" s="75">
        <v>41365</v>
      </c>
      <c r="C32" s="27">
        <v>5341.1764000000003</v>
      </c>
      <c r="D32" s="27">
        <v>165.06740000000002</v>
      </c>
      <c r="E32" s="42">
        <f>+C32+D32+0.01</f>
        <v>5506.2538000000004</v>
      </c>
      <c r="F32" s="42">
        <f t="shared" si="12"/>
        <v>1029</v>
      </c>
      <c r="G32" s="42">
        <v>86.42</v>
      </c>
      <c r="H32" s="42">
        <f t="shared" si="7"/>
        <v>460.28999999999996</v>
      </c>
      <c r="I32" s="42">
        <f t="shared" ref="I32:I37" si="13">+E32+F32+G32+H32</f>
        <v>7081.9638000000004</v>
      </c>
    </row>
    <row r="33" spans="1:9" ht="14.25">
      <c r="A33" s="75">
        <v>41366</v>
      </c>
      <c r="B33" s="75">
        <v>41368</v>
      </c>
      <c r="C33" s="27">
        <v>5523.3292000000001</v>
      </c>
      <c r="D33" s="27">
        <v>161.35</v>
      </c>
      <c r="E33" s="42">
        <f>+C33+D33+0.01</f>
        <v>5684.6892000000007</v>
      </c>
      <c r="F33" s="42">
        <f t="shared" si="12"/>
        <v>1029</v>
      </c>
      <c r="G33" s="42">
        <v>86.42</v>
      </c>
      <c r="H33" s="42">
        <f t="shared" si="7"/>
        <v>460.28999999999996</v>
      </c>
      <c r="I33" s="42">
        <f t="shared" si="13"/>
        <v>7260.3992000000007</v>
      </c>
    </row>
    <row r="34" spans="1:9" ht="14.25">
      <c r="A34" s="75">
        <v>41369</v>
      </c>
      <c r="B34" s="75">
        <v>41372</v>
      </c>
      <c r="C34" s="27">
        <v>5419.6938</v>
      </c>
      <c r="D34" s="27">
        <v>161.35</v>
      </c>
      <c r="E34" s="42">
        <f t="shared" ref="E34:E39" si="14">+C34+D34</f>
        <v>5581.0438000000004</v>
      </c>
      <c r="F34" s="42">
        <f t="shared" si="12"/>
        <v>1029</v>
      </c>
      <c r="G34" s="42">
        <v>86.42</v>
      </c>
      <c r="H34" s="42">
        <f t="shared" si="7"/>
        <v>460.28999999999996</v>
      </c>
      <c r="I34" s="42">
        <f t="shared" si="13"/>
        <v>7156.7538000000004</v>
      </c>
    </row>
    <row r="35" spans="1:9" ht="14.25">
      <c r="A35" s="75">
        <v>41373</v>
      </c>
      <c r="B35" s="75">
        <v>41375</v>
      </c>
      <c r="C35" s="27">
        <v>5292.3429999999998</v>
      </c>
      <c r="D35" s="27">
        <v>161.35</v>
      </c>
      <c r="E35" s="42">
        <f t="shared" si="14"/>
        <v>5453.6930000000002</v>
      </c>
      <c r="F35" s="42">
        <f t="shared" si="12"/>
        <v>1029</v>
      </c>
      <c r="G35" s="42">
        <v>86.42</v>
      </c>
      <c r="H35" s="42">
        <f t="shared" si="7"/>
        <v>460.28999999999996</v>
      </c>
      <c r="I35" s="42">
        <f t="shared" si="13"/>
        <v>7029.4030000000002</v>
      </c>
    </row>
    <row r="36" spans="1:9" ht="14.25">
      <c r="A36" s="75">
        <v>41376</v>
      </c>
      <c r="B36" s="75">
        <v>41379</v>
      </c>
      <c r="C36" s="27">
        <v>5253.0940000000001</v>
      </c>
      <c r="D36" s="27">
        <v>161.35</v>
      </c>
      <c r="E36" s="42">
        <f t="shared" si="14"/>
        <v>5414.4440000000004</v>
      </c>
      <c r="F36" s="42">
        <f t="shared" si="12"/>
        <v>1029</v>
      </c>
      <c r="G36" s="42">
        <v>86.42</v>
      </c>
      <c r="H36" s="42">
        <f t="shared" si="7"/>
        <v>460.28999999999996</v>
      </c>
      <c r="I36" s="42">
        <f t="shared" si="13"/>
        <v>6990.1540000000005</v>
      </c>
    </row>
    <row r="37" spans="1:9" ht="14.25">
      <c r="A37" s="75">
        <v>41380</v>
      </c>
      <c r="B37" s="75">
        <v>41382</v>
      </c>
      <c r="C37" s="27">
        <v>5147.4402</v>
      </c>
      <c r="D37" s="27">
        <v>161.35</v>
      </c>
      <c r="E37" s="42">
        <f t="shared" si="14"/>
        <v>5308.7902000000004</v>
      </c>
      <c r="F37" s="42">
        <f t="shared" si="12"/>
        <v>1029</v>
      </c>
      <c r="G37" s="42">
        <v>86.42</v>
      </c>
      <c r="H37" s="42">
        <f t="shared" si="7"/>
        <v>460.28999999999996</v>
      </c>
      <c r="I37" s="42">
        <f t="shared" si="13"/>
        <v>6884.5002000000004</v>
      </c>
    </row>
    <row r="38" spans="1:9" ht="14.25">
      <c r="A38" s="75">
        <v>41383</v>
      </c>
      <c r="B38" s="75">
        <v>41386</v>
      </c>
      <c r="C38" s="27">
        <v>4925.5191999999997</v>
      </c>
      <c r="D38" s="27">
        <v>161.35</v>
      </c>
      <c r="E38" s="42">
        <f t="shared" si="14"/>
        <v>5086.8692000000001</v>
      </c>
      <c r="F38" s="42">
        <f t="shared" si="12"/>
        <v>1029</v>
      </c>
      <c r="G38" s="42">
        <v>86.42</v>
      </c>
      <c r="H38" s="42">
        <f t="shared" si="7"/>
        <v>460.28999999999996</v>
      </c>
      <c r="I38" s="42">
        <f t="shared" ref="I38:I43" si="15">+E38+F38+G38+H38</f>
        <v>6662.5792000000001</v>
      </c>
    </row>
    <row r="39" spans="1:9" ht="14.25">
      <c r="A39" s="75">
        <v>41387</v>
      </c>
      <c r="B39" s="75">
        <v>41389</v>
      </c>
      <c r="C39" s="27">
        <v>5051.5863999999992</v>
      </c>
      <c r="D39" s="27">
        <v>161.35</v>
      </c>
      <c r="E39" s="42">
        <f t="shared" si="14"/>
        <v>5212.9363999999996</v>
      </c>
      <c r="F39" s="42">
        <f t="shared" si="12"/>
        <v>1029</v>
      </c>
      <c r="G39" s="42">
        <v>86.42</v>
      </c>
      <c r="H39" s="42">
        <f t="shared" si="7"/>
        <v>460.28999999999996</v>
      </c>
      <c r="I39" s="42">
        <f t="shared" si="15"/>
        <v>6788.6463999999996</v>
      </c>
    </row>
    <row r="40" spans="1:9" ht="14.25">
      <c r="A40" s="75">
        <v>41390</v>
      </c>
      <c r="B40" s="75">
        <v>41393</v>
      </c>
      <c r="C40" s="27">
        <v>5093.6480000000001</v>
      </c>
      <c r="D40" s="27">
        <v>161.35</v>
      </c>
      <c r="E40" s="42">
        <f t="shared" ref="E40:E45" si="16">+C40+D40</f>
        <v>5254.9980000000005</v>
      </c>
      <c r="F40" s="42">
        <f t="shared" si="12"/>
        <v>1029</v>
      </c>
      <c r="G40" s="42">
        <v>86.42</v>
      </c>
      <c r="H40" s="42">
        <f t="shared" si="7"/>
        <v>460.28999999999996</v>
      </c>
      <c r="I40" s="42">
        <f t="shared" si="15"/>
        <v>6830.7080000000005</v>
      </c>
    </row>
    <row r="41" spans="1:9" ht="14.25">
      <c r="A41" s="75">
        <v>41394</v>
      </c>
      <c r="B41" s="75">
        <v>41396</v>
      </c>
      <c r="C41" s="27">
        <v>5089.1498000000001</v>
      </c>
      <c r="D41" s="27">
        <v>161.35</v>
      </c>
      <c r="E41" s="42">
        <f t="shared" si="16"/>
        <v>5250.4998000000005</v>
      </c>
      <c r="F41" s="42">
        <f t="shared" si="12"/>
        <v>1029</v>
      </c>
      <c r="G41" s="42">
        <v>86.42</v>
      </c>
      <c r="H41" s="42">
        <f t="shared" si="7"/>
        <v>460.28999999999996</v>
      </c>
      <c r="I41" s="42">
        <f t="shared" si="15"/>
        <v>6826.2098000000005</v>
      </c>
    </row>
    <row r="42" spans="1:9" ht="14.25">
      <c r="A42" s="75">
        <v>41397</v>
      </c>
      <c r="B42" s="75">
        <v>41400</v>
      </c>
      <c r="C42" s="27">
        <v>4935.4759999999997</v>
      </c>
      <c r="D42" s="27">
        <v>165.04</v>
      </c>
      <c r="E42" s="42">
        <f t="shared" si="16"/>
        <v>5100.5159999999996</v>
      </c>
      <c r="F42" s="42">
        <f t="shared" si="12"/>
        <v>1029</v>
      </c>
      <c r="G42" s="42">
        <v>86.42</v>
      </c>
      <c r="H42" s="42">
        <f t="shared" si="7"/>
        <v>460.28999999999996</v>
      </c>
      <c r="I42" s="42">
        <f t="shared" si="15"/>
        <v>6676.2259999999997</v>
      </c>
    </row>
    <row r="43" spans="1:9" ht="14.25">
      <c r="A43" s="75">
        <v>41401</v>
      </c>
      <c r="B43" s="75">
        <v>41403</v>
      </c>
      <c r="C43" s="27">
        <v>5136.2978000000003</v>
      </c>
      <c r="D43" s="27">
        <v>165.04</v>
      </c>
      <c r="E43" s="42">
        <f t="shared" si="16"/>
        <v>5301.3378000000002</v>
      </c>
      <c r="F43" s="42">
        <f t="shared" si="12"/>
        <v>1029</v>
      </c>
      <c r="G43" s="42">
        <v>86.42</v>
      </c>
      <c r="H43" s="42">
        <f t="shared" si="7"/>
        <v>460.28999999999996</v>
      </c>
      <c r="I43" s="42">
        <f t="shared" si="15"/>
        <v>6877.0478000000003</v>
      </c>
    </row>
    <row r="44" spans="1:9" ht="14.25">
      <c r="A44" s="75">
        <v>41404</v>
      </c>
      <c r="B44" s="75">
        <v>41408</v>
      </c>
      <c r="C44" s="27">
        <v>5216.1773999999996</v>
      </c>
      <c r="D44" s="27">
        <v>165.04</v>
      </c>
      <c r="E44" s="42">
        <f t="shared" si="16"/>
        <v>5381.2173999999995</v>
      </c>
      <c r="F44" s="42">
        <f t="shared" si="12"/>
        <v>1029</v>
      </c>
      <c r="G44" s="42">
        <v>86.42</v>
      </c>
      <c r="H44" s="42">
        <f t="shared" si="7"/>
        <v>460.28999999999996</v>
      </c>
      <c r="I44" s="42">
        <f t="shared" ref="I44:I49" si="17">+E44+F44+G44+H44</f>
        <v>6956.9273999999996</v>
      </c>
    </row>
    <row r="45" spans="1:9" ht="14.25">
      <c r="A45" s="75">
        <v>41409</v>
      </c>
      <c r="B45" s="75">
        <v>41410</v>
      </c>
      <c r="C45" s="27">
        <v>5148.7925999999998</v>
      </c>
      <c r="D45" s="27">
        <v>165.04</v>
      </c>
      <c r="E45" s="42">
        <f t="shared" si="16"/>
        <v>5313.8325999999997</v>
      </c>
      <c r="F45" s="42">
        <f t="shared" si="12"/>
        <v>1029</v>
      </c>
      <c r="G45" s="42">
        <v>86.42</v>
      </c>
      <c r="H45" s="42">
        <f t="shared" si="7"/>
        <v>460.28999999999996</v>
      </c>
      <c r="I45" s="42">
        <f t="shared" si="17"/>
        <v>6889.5425999999998</v>
      </c>
    </row>
    <row r="46" spans="1:9" ht="14.25">
      <c r="A46" s="75">
        <v>41411</v>
      </c>
      <c r="B46" s="75">
        <v>41414</v>
      </c>
      <c r="C46" s="27">
        <v>5132.063799999999</v>
      </c>
      <c r="D46" s="27">
        <v>165.04</v>
      </c>
      <c r="E46" s="42">
        <f>+C46+D46</f>
        <v>5297.103799999999</v>
      </c>
      <c r="F46" s="42">
        <f t="shared" si="12"/>
        <v>1029</v>
      </c>
      <c r="G46" s="42">
        <v>86.42</v>
      </c>
      <c r="H46" s="42">
        <f t="shared" si="7"/>
        <v>460.28999999999996</v>
      </c>
      <c r="I46" s="42">
        <f t="shared" si="17"/>
        <v>6872.813799999999</v>
      </c>
    </row>
    <row r="47" spans="1:9" ht="14.25">
      <c r="A47" s="75">
        <v>41415</v>
      </c>
      <c r="B47" s="75">
        <v>41417</v>
      </c>
      <c r="C47" s="27">
        <v>5231.710399999999</v>
      </c>
      <c r="D47" s="27">
        <v>165.04</v>
      </c>
      <c r="E47" s="42">
        <f>+C47+D47</f>
        <v>5396.750399999999</v>
      </c>
      <c r="F47" s="42">
        <f t="shared" si="12"/>
        <v>1029</v>
      </c>
      <c r="G47" s="42">
        <v>86.42</v>
      </c>
      <c r="H47" s="42">
        <f t="shared" si="7"/>
        <v>460.28999999999996</v>
      </c>
      <c r="I47" s="42">
        <f t="shared" si="17"/>
        <v>6972.460399999999</v>
      </c>
    </row>
    <row r="48" spans="1:9" ht="14.25">
      <c r="A48" s="75">
        <v>41418</v>
      </c>
      <c r="B48" s="75">
        <v>41421</v>
      </c>
      <c r="C48" s="27">
        <v>5154.9372000000003</v>
      </c>
      <c r="D48" s="27">
        <v>165.04</v>
      </c>
      <c r="E48" s="42">
        <f>+C48+D48</f>
        <v>5319.9772000000003</v>
      </c>
      <c r="F48" s="42">
        <f t="shared" si="12"/>
        <v>1029</v>
      </c>
      <c r="G48" s="42">
        <v>86.42</v>
      </c>
      <c r="H48" s="42">
        <f t="shared" si="7"/>
        <v>460.28999999999996</v>
      </c>
      <c r="I48" s="42">
        <f t="shared" si="17"/>
        <v>6895.6872000000003</v>
      </c>
    </row>
    <row r="49" spans="1:9" ht="14.25">
      <c r="A49" s="75">
        <v>41422</v>
      </c>
      <c r="B49" s="75">
        <v>41424</v>
      </c>
      <c r="C49" s="27">
        <v>5192.5201999999999</v>
      </c>
      <c r="D49" s="27">
        <v>165.04</v>
      </c>
      <c r="E49" s="42">
        <f>+C49+D49</f>
        <v>5357.5601999999999</v>
      </c>
      <c r="F49" s="42">
        <f t="shared" si="12"/>
        <v>1029</v>
      </c>
      <c r="G49" s="42">
        <v>86.42</v>
      </c>
      <c r="H49" s="42">
        <f t="shared" si="7"/>
        <v>460.28999999999996</v>
      </c>
      <c r="I49" s="42">
        <f t="shared" si="17"/>
        <v>6933.2701999999999</v>
      </c>
    </row>
    <row r="50" spans="1:9" ht="14.25">
      <c r="A50" s="75">
        <v>41425</v>
      </c>
      <c r="B50" s="75">
        <v>41425</v>
      </c>
      <c r="C50" s="88">
        <v>5298.0564000000004</v>
      </c>
      <c r="D50" s="27">
        <v>165.04</v>
      </c>
      <c r="E50" s="42">
        <f>+C50+D50</f>
        <v>5463.0964000000004</v>
      </c>
      <c r="F50" s="42">
        <f t="shared" si="12"/>
        <v>1029</v>
      </c>
      <c r="G50" s="42">
        <v>86.42</v>
      </c>
      <c r="H50" s="42">
        <f t="shared" si="7"/>
        <v>460.28999999999996</v>
      </c>
      <c r="I50" s="42">
        <f t="shared" ref="I50:I55" si="18">+E50+F50+G50+H50</f>
        <v>7038.8064000000004</v>
      </c>
    </row>
    <row r="51" spans="1:9" ht="14.25">
      <c r="A51" s="75">
        <v>41426</v>
      </c>
      <c r="B51" s="75">
        <v>41429</v>
      </c>
      <c r="C51" s="89"/>
      <c r="D51" s="27">
        <v>169.19</v>
      </c>
      <c r="E51" s="42">
        <f>+C50+D51</f>
        <v>5467.2464</v>
      </c>
      <c r="F51" s="42">
        <f t="shared" si="12"/>
        <v>1029</v>
      </c>
      <c r="G51" s="42">
        <v>86.42</v>
      </c>
      <c r="H51" s="42">
        <f t="shared" si="7"/>
        <v>460.28999999999996</v>
      </c>
      <c r="I51" s="42">
        <f t="shared" si="18"/>
        <v>7042.9564</v>
      </c>
    </row>
    <row r="52" spans="1:9" ht="14.25">
      <c r="A52" s="75">
        <v>41430</v>
      </c>
      <c r="B52" s="75">
        <v>41431</v>
      </c>
      <c r="C52" s="27">
        <v>5125.7233999999999</v>
      </c>
      <c r="D52" s="27">
        <v>169.19</v>
      </c>
      <c r="E52" s="42">
        <f t="shared" ref="E52:E57" si="19">+C52+D52</f>
        <v>5294.9133999999995</v>
      </c>
      <c r="F52" s="42">
        <f t="shared" si="12"/>
        <v>1029</v>
      </c>
      <c r="G52" s="42">
        <v>86.42</v>
      </c>
      <c r="H52" s="42">
        <f t="shared" si="7"/>
        <v>460.28999999999996</v>
      </c>
      <c r="I52" s="42">
        <f t="shared" si="18"/>
        <v>6870.6233999999995</v>
      </c>
    </row>
    <row r="53" spans="1:9" ht="14.25">
      <c r="A53" s="75">
        <v>41432</v>
      </c>
      <c r="B53" s="75">
        <v>41436</v>
      </c>
      <c r="C53" s="27">
        <v>5125.4786000000004</v>
      </c>
      <c r="D53" s="27">
        <v>169.19</v>
      </c>
      <c r="E53" s="42">
        <f t="shared" si="19"/>
        <v>5294.6686</v>
      </c>
      <c r="F53" s="42">
        <f t="shared" si="12"/>
        <v>1029</v>
      </c>
      <c r="G53" s="42">
        <v>86.42</v>
      </c>
      <c r="H53" s="42">
        <f t="shared" si="7"/>
        <v>460.28999999999996</v>
      </c>
      <c r="I53" s="42">
        <f t="shared" si="18"/>
        <v>6870.3786</v>
      </c>
    </row>
    <row r="54" spans="1:9" ht="14.25">
      <c r="A54" s="75">
        <v>41437</v>
      </c>
      <c r="B54" s="75">
        <v>41438</v>
      </c>
      <c r="C54" s="27">
        <v>5200.4582</v>
      </c>
      <c r="D54" s="27">
        <v>169.19</v>
      </c>
      <c r="E54" s="42">
        <f t="shared" si="19"/>
        <v>5369.6481999999996</v>
      </c>
      <c r="F54" s="42">
        <f t="shared" si="12"/>
        <v>1029</v>
      </c>
      <c r="G54" s="42">
        <v>86.42</v>
      </c>
      <c r="H54" s="42">
        <f t="shared" si="7"/>
        <v>460.28999999999996</v>
      </c>
      <c r="I54" s="42">
        <f t="shared" si="18"/>
        <v>6945.3581999999997</v>
      </c>
    </row>
    <row r="55" spans="1:9" ht="14.25">
      <c r="A55" s="75">
        <v>41439</v>
      </c>
      <c r="B55" s="75">
        <v>41442</v>
      </c>
      <c r="C55" s="27">
        <v>5243.9995999999992</v>
      </c>
      <c r="D55" s="27">
        <v>169.19</v>
      </c>
      <c r="E55" s="42">
        <f t="shared" si="19"/>
        <v>5413.1895999999988</v>
      </c>
      <c r="F55" s="42">
        <f t="shared" si="12"/>
        <v>1029</v>
      </c>
      <c r="G55" s="42">
        <v>86.42</v>
      </c>
      <c r="H55" s="42">
        <f t="shared" si="7"/>
        <v>460.28999999999996</v>
      </c>
      <c r="I55" s="42">
        <f t="shared" si="18"/>
        <v>6988.8995999999988</v>
      </c>
    </row>
    <row r="56" spans="1:9" ht="14.25">
      <c r="A56" s="75">
        <v>41443</v>
      </c>
      <c r="B56" s="75">
        <v>41445</v>
      </c>
      <c r="C56" s="27">
        <v>5384.7079999999996</v>
      </c>
      <c r="D56" s="27">
        <v>169.19</v>
      </c>
      <c r="E56" s="42">
        <f t="shared" si="19"/>
        <v>5553.8979999999992</v>
      </c>
      <c r="F56" s="42">
        <f t="shared" si="12"/>
        <v>1029</v>
      </c>
      <c r="G56" s="42">
        <v>86.42</v>
      </c>
      <c r="H56" s="42">
        <f t="shared" si="7"/>
        <v>460.28999999999996</v>
      </c>
      <c r="I56" s="42">
        <f t="shared" ref="I56:I61" si="20">+E56+F56+G56+H56</f>
        <v>7129.6079999999993</v>
      </c>
    </row>
    <row r="57" spans="1:9" ht="14.25">
      <c r="A57" s="75">
        <v>41446</v>
      </c>
      <c r="B57" s="75">
        <v>41449</v>
      </c>
      <c r="C57" s="27">
        <v>5399.1923999999999</v>
      </c>
      <c r="D57" s="27">
        <v>169.19</v>
      </c>
      <c r="E57" s="42">
        <f t="shared" si="19"/>
        <v>5568.3823999999995</v>
      </c>
      <c r="F57" s="42">
        <f t="shared" si="12"/>
        <v>1029</v>
      </c>
      <c r="G57" s="42">
        <v>86.42</v>
      </c>
      <c r="H57" s="42">
        <f t="shared" si="7"/>
        <v>460.28999999999996</v>
      </c>
      <c r="I57" s="42">
        <f t="shared" si="20"/>
        <v>7144.0923999999995</v>
      </c>
    </row>
    <row r="58" spans="1:9" ht="14.25">
      <c r="A58" s="75">
        <v>41450</v>
      </c>
      <c r="B58" s="75">
        <v>41452</v>
      </c>
      <c r="C58" s="27">
        <v>5295.7335999999996</v>
      </c>
      <c r="D58" s="27">
        <v>169.19</v>
      </c>
      <c r="E58" s="42">
        <f>+C58+D58</f>
        <v>5464.9235999999992</v>
      </c>
      <c r="F58" s="42">
        <f t="shared" si="12"/>
        <v>1029</v>
      </c>
      <c r="G58" s="42">
        <v>86.42</v>
      </c>
      <c r="H58" s="42">
        <f t="shared" si="7"/>
        <v>460.28999999999996</v>
      </c>
      <c r="I58" s="42">
        <f t="shared" si="20"/>
        <v>7040.6335999999992</v>
      </c>
    </row>
    <row r="59" spans="1:9" ht="14.25">
      <c r="A59" s="75">
        <v>41453</v>
      </c>
      <c r="B59" s="75">
        <v>41455</v>
      </c>
      <c r="C59" s="88">
        <v>5287.5998</v>
      </c>
      <c r="D59" s="27">
        <v>169.19</v>
      </c>
      <c r="E59" s="42">
        <f>+C59+D59</f>
        <v>5456.7897999999996</v>
      </c>
      <c r="F59" s="42">
        <f t="shared" si="12"/>
        <v>1029</v>
      </c>
      <c r="G59" s="42">
        <v>86.42</v>
      </c>
      <c r="H59" s="42">
        <f t="shared" si="7"/>
        <v>460.28999999999996</v>
      </c>
      <c r="I59" s="42">
        <f t="shared" si="20"/>
        <v>7032.4997999999996</v>
      </c>
    </row>
    <row r="60" spans="1:9" ht="14.25">
      <c r="A60" s="75">
        <v>41456</v>
      </c>
      <c r="B60" s="75">
        <v>41457</v>
      </c>
      <c r="C60" s="89"/>
      <c r="D60" s="27">
        <v>172.67</v>
      </c>
      <c r="E60" s="42">
        <f>+C59+D60</f>
        <v>5460.2698</v>
      </c>
      <c r="F60" s="42">
        <f t="shared" si="12"/>
        <v>1029</v>
      </c>
      <c r="G60" s="42">
        <v>86.42</v>
      </c>
      <c r="H60" s="42">
        <f t="shared" si="7"/>
        <v>460.28999999999996</v>
      </c>
      <c r="I60" s="42">
        <f t="shared" si="20"/>
        <v>7035.9798000000001</v>
      </c>
    </row>
    <row r="61" spans="1:9" ht="14.25">
      <c r="A61" s="75">
        <v>41458</v>
      </c>
      <c r="B61" s="75">
        <v>41459</v>
      </c>
      <c r="C61" s="27">
        <v>5310.0222000000003</v>
      </c>
      <c r="D61" s="27">
        <v>172.67</v>
      </c>
      <c r="E61" s="42">
        <f t="shared" ref="E61:E66" si="21">+C61+D61</f>
        <v>5482.6922000000004</v>
      </c>
      <c r="F61" s="42">
        <f t="shared" si="12"/>
        <v>1029</v>
      </c>
      <c r="G61" s="42">
        <v>86.42</v>
      </c>
      <c r="H61" s="42">
        <f t="shared" si="7"/>
        <v>460.28999999999996</v>
      </c>
      <c r="I61" s="42">
        <f t="shared" si="20"/>
        <v>7058.4022000000004</v>
      </c>
    </row>
    <row r="62" spans="1:9" ht="14.25">
      <c r="A62" s="75">
        <v>41460</v>
      </c>
      <c r="B62" s="75">
        <v>41463</v>
      </c>
      <c r="C62" s="27">
        <v>5433.9431999999997</v>
      </c>
      <c r="D62" s="27">
        <v>172.67</v>
      </c>
      <c r="E62" s="42">
        <f t="shared" si="21"/>
        <v>5606.6131999999998</v>
      </c>
      <c r="F62" s="42">
        <f t="shared" si="12"/>
        <v>1029</v>
      </c>
      <c r="G62" s="42">
        <v>86.42</v>
      </c>
      <c r="H62" s="42">
        <f t="shared" si="7"/>
        <v>460.28999999999996</v>
      </c>
      <c r="I62" s="42">
        <f t="shared" ref="I62:I67" si="22">+E62+F62+G62+H62</f>
        <v>7182.3231999999998</v>
      </c>
    </row>
    <row r="63" spans="1:9" ht="14.25">
      <c r="A63" s="75">
        <v>41464</v>
      </c>
      <c r="B63" s="75">
        <v>41466</v>
      </c>
      <c r="C63" s="27">
        <v>5471.5063999999993</v>
      </c>
      <c r="D63" s="27">
        <v>172.67</v>
      </c>
      <c r="E63" s="42">
        <f t="shared" si="21"/>
        <v>5644.1763999999994</v>
      </c>
      <c r="F63" s="42">
        <f t="shared" si="12"/>
        <v>1029</v>
      </c>
      <c r="G63" s="42">
        <v>86.42</v>
      </c>
      <c r="H63" s="42">
        <f t="shared" si="7"/>
        <v>460.28999999999996</v>
      </c>
      <c r="I63" s="42">
        <f t="shared" si="22"/>
        <v>7219.8863999999994</v>
      </c>
    </row>
    <row r="64" spans="1:9" ht="14.25">
      <c r="A64" s="75">
        <v>41467</v>
      </c>
      <c r="B64" s="75">
        <v>41470</v>
      </c>
      <c r="C64" s="27">
        <v>5492.5667999999996</v>
      </c>
      <c r="D64" s="27">
        <v>172.67</v>
      </c>
      <c r="E64" s="42">
        <f t="shared" si="21"/>
        <v>5665.2367999999997</v>
      </c>
      <c r="F64" s="42">
        <f t="shared" si="12"/>
        <v>1029</v>
      </c>
      <c r="G64" s="42">
        <v>86.42</v>
      </c>
      <c r="H64" s="42">
        <f t="shared" si="7"/>
        <v>460.28999999999996</v>
      </c>
      <c r="I64" s="42">
        <f t="shared" si="22"/>
        <v>7240.9467999999997</v>
      </c>
    </row>
    <row r="65" spans="1:9" ht="14.25">
      <c r="A65" s="75">
        <v>41471</v>
      </c>
      <c r="B65" s="75">
        <v>41473</v>
      </c>
      <c r="C65" s="27">
        <v>5544.1440000000002</v>
      </c>
      <c r="D65" s="27">
        <v>172.67</v>
      </c>
      <c r="E65" s="42">
        <f t="shared" si="21"/>
        <v>5716.8140000000003</v>
      </c>
      <c r="F65" s="42">
        <f t="shared" si="12"/>
        <v>1029</v>
      </c>
      <c r="G65" s="42">
        <v>86.42</v>
      </c>
      <c r="H65" s="42">
        <f t="shared" si="7"/>
        <v>460.28999999999996</v>
      </c>
      <c r="I65" s="42">
        <f t="shared" si="22"/>
        <v>7292.5240000000003</v>
      </c>
    </row>
    <row r="66" spans="1:9" ht="14.25">
      <c r="A66" s="75">
        <v>41474</v>
      </c>
      <c r="B66" s="75">
        <v>41477</v>
      </c>
      <c r="C66" s="27">
        <v>5503.2390000000005</v>
      </c>
      <c r="D66" s="27">
        <v>172.67</v>
      </c>
      <c r="E66" s="42">
        <f t="shared" si="21"/>
        <v>5675.9090000000006</v>
      </c>
      <c r="F66" s="42">
        <f t="shared" si="12"/>
        <v>1029</v>
      </c>
      <c r="G66" s="42">
        <v>86.42</v>
      </c>
      <c r="H66" s="42">
        <f t="shared" si="7"/>
        <v>460.28999999999996</v>
      </c>
      <c r="I66" s="42">
        <f t="shared" si="22"/>
        <v>7251.6190000000006</v>
      </c>
    </row>
    <row r="67" spans="1:9" ht="14.25">
      <c r="A67" s="75">
        <v>41478</v>
      </c>
      <c r="B67" s="75">
        <v>41480</v>
      </c>
      <c r="C67" s="27">
        <v>5534.1188000000002</v>
      </c>
      <c r="D67" s="27">
        <v>172.67</v>
      </c>
      <c r="E67" s="42">
        <f t="shared" ref="E67:E72" si="23">+C67+D67</f>
        <v>5706.7888000000003</v>
      </c>
      <c r="F67" s="42">
        <f t="shared" si="12"/>
        <v>1029</v>
      </c>
      <c r="G67" s="42">
        <v>86.42</v>
      </c>
      <c r="H67" s="42">
        <f t="shared" si="7"/>
        <v>460.28999999999996</v>
      </c>
      <c r="I67" s="42">
        <f t="shared" si="22"/>
        <v>7282.4988000000003</v>
      </c>
    </row>
    <row r="68" spans="1:9" ht="14.25">
      <c r="A68" s="75">
        <v>41481</v>
      </c>
      <c r="B68" s="75">
        <v>41484</v>
      </c>
      <c r="C68" s="27">
        <v>5421.9381999999996</v>
      </c>
      <c r="D68" s="27">
        <v>172.67</v>
      </c>
      <c r="E68" s="42">
        <f t="shared" si="23"/>
        <v>5594.6081999999997</v>
      </c>
      <c r="F68" s="42">
        <f t="shared" si="12"/>
        <v>1029</v>
      </c>
      <c r="G68" s="42">
        <v>86.42</v>
      </c>
      <c r="H68" s="42">
        <f t="shared" si="7"/>
        <v>460.28999999999996</v>
      </c>
      <c r="I68" s="42">
        <f t="shared" ref="I68:I73" si="24">+E68+F68+G68+H68</f>
        <v>7170.3181999999997</v>
      </c>
    </row>
    <row r="69" spans="1:9" ht="14.25">
      <c r="A69" s="75">
        <v>41485</v>
      </c>
      <c r="B69" s="75">
        <v>41486</v>
      </c>
      <c r="C69" s="88">
        <v>5437.0693999999994</v>
      </c>
      <c r="D69" s="27">
        <v>172.67</v>
      </c>
      <c r="E69" s="42">
        <f t="shared" si="23"/>
        <v>5609.7393999999995</v>
      </c>
      <c r="F69" s="42">
        <f t="shared" si="12"/>
        <v>1029</v>
      </c>
      <c r="G69" s="42">
        <v>86.42</v>
      </c>
      <c r="H69" s="42">
        <f>+H67</f>
        <v>460.28999999999996</v>
      </c>
      <c r="I69" s="42">
        <f t="shared" si="24"/>
        <v>7185.4493999999995</v>
      </c>
    </row>
    <row r="70" spans="1:9" ht="14.25">
      <c r="A70" s="75">
        <v>41487</v>
      </c>
      <c r="B70" s="75">
        <v>41487</v>
      </c>
      <c r="C70" s="89">
        <v>5437.0693999999994</v>
      </c>
      <c r="D70" s="27">
        <v>162.68</v>
      </c>
      <c r="E70" s="42">
        <f t="shared" si="23"/>
        <v>5599.7493999999997</v>
      </c>
      <c r="F70" s="42">
        <f t="shared" si="12"/>
        <v>1029</v>
      </c>
      <c r="G70" s="42">
        <v>86.42</v>
      </c>
      <c r="H70" s="42">
        <f t="shared" ref="H70:H75" si="25">+H69</f>
        <v>460.28999999999996</v>
      </c>
      <c r="I70" s="42">
        <f t="shared" si="24"/>
        <v>7175.4593999999997</v>
      </c>
    </row>
    <row r="71" spans="1:9" ht="14.25">
      <c r="A71" s="75">
        <v>41488</v>
      </c>
      <c r="B71" s="75">
        <v>41491</v>
      </c>
      <c r="C71" s="27">
        <v>5516.6454000000003</v>
      </c>
      <c r="D71" s="27">
        <v>162.68</v>
      </c>
      <c r="E71" s="42">
        <f t="shared" si="23"/>
        <v>5679.3254000000006</v>
      </c>
      <c r="F71" s="42">
        <f t="shared" si="12"/>
        <v>1029</v>
      </c>
      <c r="G71" s="42">
        <v>86.42</v>
      </c>
      <c r="H71" s="42">
        <f t="shared" si="25"/>
        <v>460.28999999999996</v>
      </c>
      <c r="I71" s="42">
        <f t="shared" si="24"/>
        <v>7255.0354000000007</v>
      </c>
    </row>
    <row r="72" spans="1:9" ht="14.25">
      <c r="A72" s="75">
        <v>41492</v>
      </c>
      <c r="B72" s="75">
        <v>41494</v>
      </c>
      <c r="C72" s="27">
        <v>5575.7982000000002</v>
      </c>
      <c r="D72" s="27">
        <v>162.68</v>
      </c>
      <c r="E72" s="42">
        <f t="shared" si="23"/>
        <v>5738.4782000000005</v>
      </c>
      <c r="F72" s="42">
        <f t="shared" si="12"/>
        <v>1029</v>
      </c>
      <c r="G72" s="42">
        <v>86.42</v>
      </c>
      <c r="H72" s="42">
        <f t="shared" si="25"/>
        <v>460.28999999999996</v>
      </c>
      <c r="I72" s="42">
        <f t="shared" si="24"/>
        <v>7314.1882000000005</v>
      </c>
    </row>
    <row r="73" spans="1:9" ht="14.25">
      <c r="A73" s="75">
        <v>41495</v>
      </c>
      <c r="B73" s="75">
        <v>41498</v>
      </c>
      <c r="C73" s="27">
        <v>5373.9574000000002</v>
      </c>
      <c r="D73" s="27">
        <v>162.68</v>
      </c>
      <c r="E73" s="42">
        <f t="shared" ref="E73:E78" si="26">+C73+D73</f>
        <v>5536.6374000000005</v>
      </c>
      <c r="F73" s="42">
        <f t="shared" si="12"/>
        <v>1029</v>
      </c>
      <c r="G73" s="42">
        <v>86.42</v>
      </c>
      <c r="H73" s="42">
        <f t="shared" si="25"/>
        <v>460.28999999999996</v>
      </c>
      <c r="I73" s="42">
        <f t="shared" si="24"/>
        <v>7112.3474000000006</v>
      </c>
    </row>
    <row r="74" spans="1:9" ht="14.25">
      <c r="A74" s="75">
        <v>41499</v>
      </c>
      <c r="B74" s="75">
        <v>41501</v>
      </c>
      <c r="C74" s="27">
        <v>5420.8306000000002</v>
      </c>
      <c r="D74" s="27">
        <v>162.68</v>
      </c>
      <c r="E74" s="42">
        <f t="shared" si="26"/>
        <v>5583.5106000000005</v>
      </c>
      <c r="F74" s="42">
        <f t="shared" si="12"/>
        <v>1029</v>
      </c>
      <c r="G74" s="42">
        <v>86.42</v>
      </c>
      <c r="H74" s="42">
        <f t="shared" si="25"/>
        <v>460.28999999999996</v>
      </c>
      <c r="I74" s="42">
        <f t="shared" ref="I74:I79" si="27">+E74+F74+G74+H74</f>
        <v>7159.2206000000006</v>
      </c>
    </row>
    <row r="75" spans="1:9" ht="14.25">
      <c r="A75" s="75">
        <v>41502</v>
      </c>
      <c r="B75" s="75">
        <v>41506</v>
      </c>
      <c r="C75" s="27">
        <v>5527.3271999999988</v>
      </c>
      <c r="D75" s="27">
        <v>162.68</v>
      </c>
      <c r="E75" s="42">
        <f t="shared" si="26"/>
        <v>5690.0071999999991</v>
      </c>
      <c r="F75" s="42">
        <f t="shared" si="12"/>
        <v>1029</v>
      </c>
      <c r="G75" s="42">
        <v>86.42</v>
      </c>
      <c r="H75" s="42">
        <f t="shared" si="25"/>
        <v>460.28999999999996</v>
      </c>
      <c r="I75" s="42">
        <f t="shared" si="27"/>
        <v>7265.7171999999991</v>
      </c>
    </row>
    <row r="76" spans="1:9" ht="14.25">
      <c r="A76" s="75">
        <v>41507</v>
      </c>
      <c r="B76" s="75">
        <v>41508</v>
      </c>
      <c r="C76" s="27">
        <v>5626.9539999999997</v>
      </c>
      <c r="D76" s="27">
        <v>162.68</v>
      </c>
      <c r="E76" s="42">
        <f t="shared" si="26"/>
        <v>5789.634</v>
      </c>
      <c r="F76" s="42">
        <f t="shared" si="12"/>
        <v>1029</v>
      </c>
      <c r="G76" s="42">
        <v>86.42</v>
      </c>
      <c r="H76" s="42">
        <f t="shared" ref="H76:H81" si="28">+H75</f>
        <v>460.28999999999996</v>
      </c>
      <c r="I76" s="42">
        <f t="shared" si="27"/>
        <v>7365.3440000000001</v>
      </c>
    </row>
    <row r="77" spans="1:9" ht="14.25">
      <c r="A77" s="75">
        <v>41509</v>
      </c>
      <c r="B77" s="75">
        <v>41512</v>
      </c>
      <c r="C77" s="27">
        <v>5718.2313999999997</v>
      </c>
      <c r="D77" s="27">
        <v>162.68</v>
      </c>
      <c r="E77" s="42">
        <f t="shared" si="26"/>
        <v>5880.9114</v>
      </c>
      <c r="F77" s="42">
        <f t="shared" si="12"/>
        <v>1029</v>
      </c>
      <c r="G77" s="42">
        <v>86.42</v>
      </c>
      <c r="H77" s="42">
        <f t="shared" si="28"/>
        <v>460.28999999999996</v>
      </c>
      <c r="I77" s="42">
        <f t="shared" si="27"/>
        <v>7456.6214</v>
      </c>
    </row>
    <row r="78" spans="1:9" ht="14.25">
      <c r="A78" s="75">
        <v>41513</v>
      </c>
      <c r="B78" s="75">
        <v>41515</v>
      </c>
      <c r="C78" s="27">
        <v>5747.4844000000003</v>
      </c>
      <c r="D78" s="27">
        <v>162.68</v>
      </c>
      <c r="E78" s="42">
        <f t="shared" si="26"/>
        <v>5910.1644000000006</v>
      </c>
      <c r="F78" s="42">
        <f t="shared" si="12"/>
        <v>1029</v>
      </c>
      <c r="G78" s="42">
        <v>86.42</v>
      </c>
      <c r="H78" s="42">
        <f t="shared" si="28"/>
        <v>460.28999999999996</v>
      </c>
      <c r="I78" s="42">
        <f t="shared" si="27"/>
        <v>7485.8744000000006</v>
      </c>
    </row>
    <row r="79" spans="1:9" ht="14.25">
      <c r="A79" s="75">
        <v>41516</v>
      </c>
      <c r="B79" s="75">
        <v>41517</v>
      </c>
      <c r="C79" s="88">
        <v>6015.1517999999996</v>
      </c>
      <c r="D79" s="27">
        <v>162.68</v>
      </c>
      <c r="E79" s="42">
        <f>+C79+D79</f>
        <v>6177.8317999999999</v>
      </c>
      <c r="F79" s="42">
        <f t="shared" si="12"/>
        <v>1029</v>
      </c>
      <c r="G79" s="42">
        <v>86.42</v>
      </c>
      <c r="H79" s="42">
        <f t="shared" si="28"/>
        <v>460.28999999999996</v>
      </c>
      <c r="I79" s="42">
        <f t="shared" si="27"/>
        <v>7753.5418</v>
      </c>
    </row>
    <row r="80" spans="1:9" ht="14.25">
      <c r="A80" s="75">
        <v>41518</v>
      </c>
      <c r="B80" s="75">
        <v>41519</v>
      </c>
      <c r="C80" s="89"/>
      <c r="D80" s="27">
        <v>164.67</v>
      </c>
      <c r="E80" s="42">
        <f>+C79+D80</f>
        <v>6179.8217999999997</v>
      </c>
      <c r="F80" s="42">
        <f t="shared" si="12"/>
        <v>1029</v>
      </c>
      <c r="G80" s="42">
        <v>86.42</v>
      </c>
      <c r="H80" s="42">
        <f t="shared" si="28"/>
        <v>460.28999999999996</v>
      </c>
      <c r="I80" s="42">
        <f t="shared" ref="I80:I85" si="29">+E80+F80+G80+H80</f>
        <v>7755.5317999999997</v>
      </c>
    </row>
    <row r="81" spans="1:9" ht="14.25">
      <c r="A81" s="75">
        <v>41520</v>
      </c>
      <c r="B81" s="75">
        <v>41522</v>
      </c>
      <c r="C81" s="27">
        <v>5909.6351999999997</v>
      </c>
      <c r="D81" s="27">
        <v>164.67</v>
      </c>
      <c r="E81" s="42">
        <f t="shared" ref="E81:E86" si="30">+C81+D81</f>
        <v>6074.3051999999998</v>
      </c>
      <c r="F81" s="42">
        <f t="shared" si="12"/>
        <v>1029</v>
      </c>
      <c r="G81" s="42">
        <v>86.42</v>
      </c>
      <c r="H81" s="42">
        <f t="shared" si="28"/>
        <v>460.28999999999996</v>
      </c>
      <c r="I81" s="42">
        <f t="shared" si="29"/>
        <v>7650.0151999999998</v>
      </c>
    </row>
    <row r="82" spans="1:9" ht="14.25">
      <c r="A82" s="75">
        <v>41523</v>
      </c>
      <c r="B82" s="75">
        <v>41526</v>
      </c>
      <c r="C82" s="27">
        <v>5828.3245999999999</v>
      </c>
      <c r="D82" s="27">
        <v>164.67</v>
      </c>
      <c r="E82" s="42">
        <f t="shared" si="30"/>
        <v>5992.9946</v>
      </c>
      <c r="F82" s="42">
        <f t="shared" si="12"/>
        <v>1029</v>
      </c>
      <c r="G82" s="42">
        <v>86.42</v>
      </c>
      <c r="H82" s="42">
        <f t="shared" ref="H82:H87" si="31">+H81</f>
        <v>460.28999999999996</v>
      </c>
      <c r="I82" s="42">
        <f t="shared" si="29"/>
        <v>7568.7046</v>
      </c>
    </row>
    <row r="83" spans="1:9" ht="14.25">
      <c r="A83" s="75">
        <v>41527</v>
      </c>
      <c r="B83" s="75">
        <v>41529</v>
      </c>
      <c r="C83" s="27">
        <v>5912.1635999999999</v>
      </c>
      <c r="D83" s="27">
        <v>164.67</v>
      </c>
      <c r="E83" s="42">
        <f t="shared" si="30"/>
        <v>6076.8335999999999</v>
      </c>
      <c r="F83" s="42">
        <f t="shared" si="12"/>
        <v>1029</v>
      </c>
      <c r="G83" s="42">
        <v>86.42</v>
      </c>
      <c r="H83" s="42">
        <f t="shared" si="31"/>
        <v>460.28999999999996</v>
      </c>
      <c r="I83" s="42">
        <f t="shared" si="29"/>
        <v>7652.5436</v>
      </c>
    </row>
    <row r="84" spans="1:9" ht="14.25">
      <c r="A84" s="75">
        <v>41530</v>
      </c>
      <c r="B84" s="75">
        <v>41533</v>
      </c>
      <c r="C84" s="27">
        <v>5729.9916000000003</v>
      </c>
      <c r="D84" s="27">
        <v>164.67</v>
      </c>
      <c r="E84" s="42">
        <f t="shared" si="30"/>
        <v>5894.6616000000004</v>
      </c>
      <c r="F84" s="42">
        <f t="shared" si="12"/>
        <v>1029</v>
      </c>
      <c r="G84" s="42">
        <v>86.42</v>
      </c>
      <c r="H84" s="42">
        <f t="shared" si="31"/>
        <v>460.28999999999996</v>
      </c>
      <c r="I84" s="42">
        <f t="shared" si="29"/>
        <v>7470.3716000000004</v>
      </c>
    </row>
    <row r="85" spans="1:9" ht="14.25">
      <c r="A85" s="75">
        <v>41534</v>
      </c>
      <c r="B85" s="75">
        <v>41536</v>
      </c>
      <c r="C85" s="27">
        <v>5766.5649999999996</v>
      </c>
      <c r="D85" s="27">
        <v>164.67</v>
      </c>
      <c r="E85" s="42">
        <f t="shared" si="30"/>
        <v>5931.2349999999997</v>
      </c>
      <c r="F85" s="42">
        <f t="shared" si="12"/>
        <v>1029</v>
      </c>
      <c r="G85" s="42">
        <v>86.42</v>
      </c>
      <c r="H85" s="42">
        <f t="shared" si="31"/>
        <v>460.28999999999996</v>
      </c>
      <c r="I85" s="42">
        <f t="shared" si="29"/>
        <v>7506.9449999999997</v>
      </c>
    </row>
    <row r="86" spans="1:9" ht="14.25">
      <c r="A86" s="75">
        <v>41537</v>
      </c>
      <c r="B86" s="75">
        <v>41540</v>
      </c>
      <c r="C86" s="27">
        <v>5608.3929999999991</v>
      </c>
      <c r="D86" s="27">
        <v>164.67</v>
      </c>
      <c r="E86" s="42">
        <f t="shared" si="30"/>
        <v>5773.0629999999992</v>
      </c>
      <c r="F86" s="42">
        <f t="shared" si="12"/>
        <v>1029</v>
      </c>
      <c r="G86" s="42">
        <v>86.42</v>
      </c>
      <c r="H86" s="42">
        <f t="shared" si="31"/>
        <v>460.28999999999996</v>
      </c>
      <c r="I86" s="42">
        <f t="shared" ref="I86:I91" si="32">+E86+F86+G86+H86</f>
        <v>7348.7729999999992</v>
      </c>
    </row>
    <row r="87" spans="1:9" ht="14.25">
      <c r="A87" s="75">
        <v>41541</v>
      </c>
      <c r="B87" s="75">
        <v>41543</v>
      </c>
      <c r="C87" s="27">
        <v>5478.5821999999989</v>
      </c>
      <c r="D87" s="27">
        <v>164.67</v>
      </c>
      <c r="E87" s="42">
        <f t="shared" ref="E87:E92" si="33">+C87+D87</f>
        <v>5643.252199999999</v>
      </c>
      <c r="F87" s="42">
        <f t="shared" si="12"/>
        <v>1029</v>
      </c>
      <c r="G87" s="42">
        <v>86.42</v>
      </c>
      <c r="H87" s="42">
        <f t="shared" si="31"/>
        <v>460.28999999999996</v>
      </c>
      <c r="I87" s="42">
        <f t="shared" si="32"/>
        <v>7218.962199999999</v>
      </c>
    </row>
    <row r="88" spans="1:9" ht="14.25">
      <c r="A88" s="75">
        <v>41544</v>
      </c>
      <c r="B88" s="75">
        <v>41547</v>
      </c>
      <c r="C88" s="27">
        <v>5406.6304</v>
      </c>
      <c r="D88" s="27">
        <v>164.67</v>
      </c>
      <c r="E88" s="42">
        <f t="shared" si="33"/>
        <v>5571.3004000000001</v>
      </c>
      <c r="F88" s="42">
        <f t="shared" si="12"/>
        <v>1029</v>
      </c>
      <c r="G88" s="42">
        <v>86.42</v>
      </c>
      <c r="H88" s="42">
        <f t="shared" ref="H88:H93" si="34">+H87</f>
        <v>460.28999999999996</v>
      </c>
      <c r="I88" s="42">
        <f t="shared" si="32"/>
        <v>7147.0104000000001</v>
      </c>
    </row>
    <row r="89" spans="1:9" ht="14.25">
      <c r="A89" s="75">
        <v>41548</v>
      </c>
      <c r="B89" s="75">
        <v>41550</v>
      </c>
      <c r="C89" s="27">
        <v>5468.1646000000001</v>
      </c>
      <c r="D89" s="27">
        <v>169.46</v>
      </c>
      <c r="E89" s="42">
        <f t="shared" si="33"/>
        <v>5637.6246000000001</v>
      </c>
      <c r="F89" s="42">
        <f t="shared" si="12"/>
        <v>1029</v>
      </c>
      <c r="G89" s="42">
        <v>86.42</v>
      </c>
      <c r="H89" s="42">
        <f t="shared" si="34"/>
        <v>460.28999999999996</v>
      </c>
      <c r="I89" s="42">
        <f t="shared" si="32"/>
        <v>7213.3346000000001</v>
      </c>
    </row>
    <row r="90" spans="1:9" ht="14.25">
      <c r="A90" s="75">
        <v>41551</v>
      </c>
      <c r="B90" s="75">
        <v>41554</v>
      </c>
      <c r="C90" s="27">
        <v>5458.7568000000001</v>
      </c>
      <c r="D90" s="27">
        <v>169.46</v>
      </c>
      <c r="E90" s="42">
        <f t="shared" si="33"/>
        <v>5628.2168000000001</v>
      </c>
      <c r="F90" s="42">
        <f t="shared" si="12"/>
        <v>1029</v>
      </c>
      <c r="G90" s="42">
        <v>86.42</v>
      </c>
      <c r="H90" s="42">
        <f t="shared" si="34"/>
        <v>460.28999999999996</v>
      </c>
      <c r="I90" s="42">
        <f t="shared" si="32"/>
        <v>7203.9268000000002</v>
      </c>
    </row>
    <row r="91" spans="1:9" ht="14.25">
      <c r="A91" s="75">
        <v>41555</v>
      </c>
      <c r="B91" s="75">
        <v>41557</v>
      </c>
      <c r="C91" s="27">
        <v>5467.9393999999993</v>
      </c>
      <c r="D91" s="27">
        <v>169.46</v>
      </c>
      <c r="E91" s="42">
        <f t="shared" si="33"/>
        <v>5637.3993999999993</v>
      </c>
      <c r="F91" s="42">
        <f t="shared" si="12"/>
        <v>1029</v>
      </c>
      <c r="G91" s="42">
        <v>86.42</v>
      </c>
      <c r="H91" s="42">
        <f t="shared" si="34"/>
        <v>460.28999999999996</v>
      </c>
      <c r="I91" s="42">
        <f t="shared" si="32"/>
        <v>7213.1093999999994</v>
      </c>
    </row>
    <row r="92" spans="1:9" ht="14.25">
      <c r="A92" s="75">
        <v>41558</v>
      </c>
      <c r="B92" s="75">
        <v>41562</v>
      </c>
      <c r="C92" s="27">
        <v>5477.8961999999992</v>
      </c>
      <c r="D92" s="27">
        <v>169.46</v>
      </c>
      <c r="E92" s="42">
        <f t="shared" si="33"/>
        <v>5647.3561999999993</v>
      </c>
      <c r="F92" s="42">
        <f t="shared" si="12"/>
        <v>1029</v>
      </c>
      <c r="G92" s="42">
        <v>86.42</v>
      </c>
      <c r="H92" s="42">
        <f t="shared" si="34"/>
        <v>460.28999999999996</v>
      </c>
      <c r="I92" s="42">
        <f t="shared" ref="I92:I97" si="35">+E92+F92+G92+H92</f>
        <v>7223.0661999999993</v>
      </c>
    </row>
    <row r="93" spans="1:9" ht="14.25">
      <c r="A93" s="75">
        <v>41563</v>
      </c>
      <c r="B93" s="75">
        <v>41564</v>
      </c>
      <c r="C93" s="27">
        <v>5506.0123999999996</v>
      </c>
      <c r="D93" s="27">
        <v>169.46</v>
      </c>
      <c r="E93" s="42">
        <f t="shared" ref="E93:E98" si="36">+C93+D93</f>
        <v>5675.4723999999997</v>
      </c>
      <c r="F93" s="42">
        <f t="shared" si="12"/>
        <v>1029</v>
      </c>
      <c r="G93" s="42">
        <v>86.42</v>
      </c>
      <c r="H93" s="42">
        <f t="shared" si="34"/>
        <v>460.28999999999996</v>
      </c>
      <c r="I93" s="42">
        <f t="shared" si="35"/>
        <v>7251.1823999999997</v>
      </c>
    </row>
    <row r="94" spans="1:9" ht="14.25">
      <c r="A94" s="75">
        <v>41565</v>
      </c>
      <c r="B94" s="75">
        <v>41568</v>
      </c>
      <c r="C94" s="27">
        <v>5522.7704000000003</v>
      </c>
      <c r="D94" s="27">
        <v>169.46</v>
      </c>
      <c r="E94" s="42">
        <f t="shared" si="36"/>
        <v>5692.2304000000004</v>
      </c>
      <c r="F94" s="42">
        <f t="shared" si="12"/>
        <v>1029</v>
      </c>
      <c r="G94" s="42">
        <v>86.42</v>
      </c>
      <c r="H94" s="42">
        <f t="shared" ref="H94:H99" si="37">+H93</f>
        <v>460.28999999999996</v>
      </c>
      <c r="I94" s="42">
        <f t="shared" si="35"/>
        <v>7267.9404000000004</v>
      </c>
    </row>
    <row r="95" spans="1:9" ht="14.25">
      <c r="A95" s="75">
        <v>41569</v>
      </c>
      <c r="B95" s="75">
        <v>41571</v>
      </c>
      <c r="C95" s="27">
        <v>5507.0903999999991</v>
      </c>
      <c r="D95" s="27">
        <v>169.46</v>
      </c>
      <c r="E95" s="42">
        <f t="shared" si="36"/>
        <v>5676.5503999999992</v>
      </c>
      <c r="F95" s="42">
        <f t="shared" si="12"/>
        <v>1029</v>
      </c>
      <c r="G95" s="42">
        <v>86.42</v>
      </c>
      <c r="H95" s="42">
        <f t="shared" si="37"/>
        <v>460.28999999999996</v>
      </c>
      <c r="I95" s="42">
        <f t="shared" si="35"/>
        <v>7252.2603999999992</v>
      </c>
    </row>
    <row r="96" spans="1:9" ht="14.25">
      <c r="A96" s="75">
        <v>41572</v>
      </c>
      <c r="B96" s="75">
        <v>41575</v>
      </c>
      <c r="C96" s="27">
        <v>5283.0526</v>
      </c>
      <c r="D96" s="27">
        <v>169.46</v>
      </c>
      <c r="E96" s="42">
        <f t="shared" si="36"/>
        <v>5452.5126</v>
      </c>
      <c r="F96" s="42">
        <f t="shared" si="12"/>
        <v>1029</v>
      </c>
      <c r="G96" s="42">
        <v>86.42</v>
      </c>
      <c r="H96" s="42">
        <f t="shared" si="37"/>
        <v>460.28999999999996</v>
      </c>
      <c r="I96" s="42">
        <f t="shared" si="35"/>
        <v>7028.2226000000001</v>
      </c>
    </row>
    <row r="97" spans="1:9" ht="14.25">
      <c r="A97" s="75">
        <v>41576</v>
      </c>
      <c r="B97" s="75">
        <v>41578</v>
      </c>
      <c r="C97" s="27">
        <v>5278.3289999999997</v>
      </c>
      <c r="D97" s="27">
        <v>169.46</v>
      </c>
      <c r="E97" s="42">
        <f t="shared" si="36"/>
        <v>5447.7889999999998</v>
      </c>
      <c r="F97" s="42">
        <f t="shared" si="12"/>
        <v>1029</v>
      </c>
      <c r="G97" s="42">
        <v>86.42</v>
      </c>
      <c r="H97" s="42">
        <f t="shared" si="37"/>
        <v>460.28999999999996</v>
      </c>
      <c r="I97" s="42">
        <f t="shared" si="35"/>
        <v>7023.4989999999998</v>
      </c>
    </row>
    <row r="98" spans="1:9" ht="14.25">
      <c r="A98" s="75">
        <v>41579</v>
      </c>
      <c r="B98" s="75">
        <v>41583</v>
      </c>
      <c r="C98" s="27">
        <v>5425.9759999999997</v>
      </c>
      <c r="D98" s="27">
        <v>169.46</v>
      </c>
      <c r="E98" s="42">
        <f t="shared" si="36"/>
        <v>5595.4359999999997</v>
      </c>
      <c r="F98" s="42">
        <f t="shared" si="12"/>
        <v>1029</v>
      </c>
      <c r="G98" s="42">
        <v>86.42</v>
      </c>
      <c r="H98" s="42">
        <f t="shared" si="37"/>
        <v>460.28999999999996</v>
      </c>
      <c r="I98" s="42">
        <f t="shared" ref="I98:I103" si="38">+E98+F98+G98+H98</f>
        <v>7171.1459999999997</v>
      </c>
    </row>
    <row r="99" spans="1:9" ht="14.25">
      <c r="A99" s="75">
        <v>41584</v>
      </c>
      <c r="B99" s="75">
        <v>41585</v>
      </c>
      <c r="C99" s="27">
        <v>5282.1804000000002</v>
      </c>
      <c r="D99" s="27">
        <v>174.33</v>
      </c>
      <c r="E99" s="42">
        <f t="shared" ref="E99:E104" si="39">+C99+D99</f>
        <v>5456.5104000000001</v>
      </c>
      <c r="F99" s="42">
        <f t="shared" si="12"/>
        <v>1029</v>
      </c>
      <c r="G99" s="42">
        <v>86.42</v>
      </c>
      <c r="H99" s="42">
        <f t="shared" si="37"/>
        <v>460.28999999999996</v>
      </c>
      <c r="I99" s="42">
        <f t="shared" si="38"/>
        <v>7032.2204000000002</v>
      </c>
    </row>
    <row r="100" spans="1:9" ht="14.25">
      <c r="A100" s="75">
        <v>41586</v>
      </c>
      <c r="B100" s="75">
        <v>41590</v>
      </c>
      <c r="C100" s="27">
        <v>5276.3395999999993</v>
      </c>
      <c r="D100" s="27">
        <v>174.33</v>
      </c>
      <c r="E100" s="42">
        <f t="shared" si="39"/>
        <v>5450.6695999999993</v>
      </c>
      <c r="F100" s="42">
        <f t="shared" si="12"/>
        <v>1029</v>
      </c>
      <c r="G100" s="42">
        <v>86.42</v>
      </c>
      <c r="H100" s="42">
        <f t="shared" ref="H100:H105" si="40">+H99</f>
        <v>460.28999999999996</v>
      </c>
      <c r="I100" s="42">
        <f t="shared" si="38"/>
        <v>7026.3795999999993</v>
      </c>
    </row>
    <row r="101" spans="1:9" ht="14.25">
      <c r="A101" s="75">
        <v>41591</v>
      </c>
      <c r="B101" s="75">
        <v>41592</v>
      </c>
      <c r="C101" s="27">
        <v>5350.7020000000002</v>
      </c>
      <c r="D101" s="27">
        <v>174.33</v>
      </c>
      <c r="E101" s="42">
        <f t="shared" si="39"/>
        <v>5525.0320000000002</v>
      </c>
      <c r="F101" s="42">
        <f t="shared" si="12"/>
        <v>1029</v>
      </c>
      <c r="G101" s="42">
        <v>86.42</v>
      </c>
      <c r="H101" s="42">
        <f t="shared" si="40"/>
        <v>460.28999999999996</v>
      </c>
      <c r="I101" s="42">
        <f t="shared" si="38"/>
        <v>7100.7420000000002</v>
      </c>
    </row>
    <row r="102" spans="1:9" ht="14.25">
      <c r="A102" s="75">
        <v>41593</v>
      </c>
      <c r="B102" s="75">
        <v>41596</v>
      </c>
      <c r="C102" s="27">
        <v>5339.9610000000002</v>
      </c>
      <c r="D102" s="27">
        <v>174.33</v>
      </c>
      <c r="E102" s="42">
        <f t="shared" si="39"/>
        <v>5514.2910000000002</v>
      </c>
      <c r="F102" s="42">
        <f t="shared" si="12"/>
        <v>1029</v>
      </c>
      <c r="G102" s="42">
        <v>86.42</v>
      </c>
      <c r="H102" s="42">
        <f t="shared" si="40"/>
        <v>460.28999999999996</v>
      </c>
      <c r="I102" s="42">
        <f t="shared" si="38"/>
        <v>7090.0010000000002</v>
      </c>
    </row>
    <row r="103" spans="1:9" ht="14.25">
      <c r="A103" s="75">
        <v>41597</v>
      </c>
      <c r="B103" s="75">
        <v>41599</v>
      </c>
      <c r="C103" s="27">
        <v>5424.8783999999996</v>
      </c>
      <c r="D103" s="27">
        <v>174.33</v>
      </c>
      <c r="E103" s="42">
        <f t="shared" si="39"/>
        <v>5599.2083999999995</v>
      </c>
      <c r="F103" s="42">
        <f t="shared" si="12"/>
        <v>1029</v>
      </c>
      <c r="G103" s="42">
        <v>86.42</v>
      </c>
      <c r="H103" s="42">
        <f t="shared" si="40"/>
        <v>460.28999999999996</v>
      </c>
      <c r="I103" s="42">
        <f t="shared" si="38"/>
        <v>7174.9183999999996</v>
      </c>
    </row>
    <row r="104" spans="1:9" ht="14.25">
      <c r="A104" s="75">
        <v>41600</v>
      </c>
      <c r="B104" s="75">
        <v>41603</v>
      </c>
      <c r="C104" s="27">
        <v>5458.8937999999989</v>
      </c>
      <c r="D104" s="27">
        <v>174.33</v>
      </c>
      <c r="E104" s="42">
        <f t="shared" si="39"/>
        <v>5633.2237999999988</v>
      </c>
      <c r="F104" s="42">
        <f t="shared" si="12"/>
        <v>1029</v>
      </c>
      <c r="G104" s="42">
        <v>86.42</v>
      </c>
      <c r="H104" s="42">
        <f t="shared" si="40"/>
        <v>460.28999999999996</v>
      </c>
      <c r="I104" s="42">
        <f t="shared" ref="I104:I109" si="41">+E104+F104+G104+H104</f>
        <v>7208.9337999999989</v>
      </c>
    </row>
    <row r="105" spans="1:9" ht="14.25">
      <c r="A105" s="75">
        <v>41604</v>
      </c>
      <c r="B105" s="75">
        <v>41606</v>
      </c>
      <c r="C105" s="27">
        <v>5673.3768</v>
      </c>
      <c r="D105" s="27">
        <v>174.33</v>
      </c>
      <c r="E105" s="42">
        <f t="shared" ref="E105:E110" si="42">+C105+D105</f>
        <v>5847.7067999999999</v>
      </c>
      <c r="F105" s="42">
        <f t="shared" si="12"/>
        <v>1029</v>
      </c>
      <c r="G105" s="42">
        <v>86.42</v>
      </c>
      <c r="H105" s="42">
        <f t="shared" si="40"/>
        <v>460.28999999999996</v>
      </c>
      <c r="I105" s="42">
        <f t="shared" si="41"/>
        <v>7423.4168</v>
      </c>
    </row>
    <row r="106" spans="1:9" ht="14.25">
      <c r="A106" s="75">
        <v>41607</v>
      </c>
      <c r="B106" s="75">
        <v>41610</v>
      </c>
      <c r="C106" s="27">
        <v>5640.8407999999999</v>
      </c>
      <c r="D106" s="27">
        <v>174.33</v>
      </c>
      <c r="E106" s="42">
        <f t="shared" si="42"/>
        <v>5815.1707999999999</v>
      </c>
      <c r="F106" s="42">
        <f t="shared" si="12"/>
        <v>1029</v>
      </c>
      <c r="G106" s="42">
        <v>86.42</v>
      </c>
      <c r="H106" s="42">
        <f t="shared" ref="H106:H124" si="43">+H105</f>
        <v>460.28999999999996</v>
      </c>
      <c r="I106" s="42">
        <f t="shared" si="41"/>
        <v>7390.8807999999999</v>
      </c>
    </row>
    <row r="107" spans="1:9" ht="14.25">
      <c r="A107" s="75">
        <v>41611</v>
      </c>
      <c r="B107" s="75">
        <v>41613</v>
      </c>
      <c r="C107" s="27">
        <v>5645.2606000000005</v>
      </c>
      <c r="D107" s="27">
        <v>178.84</v>
      </c>
      <c r="E107" s="42">
        <f t="shared" si="42"/>
        <v>5824.1006000000007</v>
      </c>
      <c r="F107" s="42">
        <f t="shared" si="12"/>
        <v>1029</v>
      </c>
      <c r="G107" s="42">
        <v>86.42</v>
      </c>
      <c r="H107" s="42">
        <f t="shared" si="43"/>
        <v>460.28999999999996</v>
      </c>
      <c r="I107" s="42">
        <f t="shared" si="41"/>
        <v>7399.8106000000007</v>
      </c>
    </row>
    <row r="108" spans="1:9" ht="14.25">
      <c r="A108" s="75">
        <v>41614</v>
      </c>
      <c r="B108" s="75">
        <v>41617</v>
      </c>
      <c r="C108" s="27">
        <v>5692.1342000000004</v>
      </c>
      <c r="D108" s="27">
        <v>178.84</v>
      </c>
      <c r="E108" s="42">
        <f t="shared" si="42"/>
        <v>5870.9742000000006</v>
      </c>
      <c r="F108" s="42">
        <f t="shared" si="12"/>
        <v>1029</v>
      </c>
      <c r="G108" s="42">
        <v>86.42</v>
      </c>
      <c r="H108" s="42">
        <f t="shared" si="43"/>
        <v>460.28999999999996</v>
      </c>
      <c r="I108" s="42">
        <f t="shared" si="41"/>
        <v>7446.6842000000006</v>
      </c>
    </row>
    <row r="109" spans="1:9" ht="14.25">
      <c r="A109" s="75">
        <v>41618</v>
      </c>
      <c r="B109" s="75">
        <v>41620</v>
      </c>
      <c r="C109" s="27">
        <v>5688.5959999999995</v>
      </c>
      <c r="D109" s="27">
        <v>178.84</v>
      </c>
      <c r="E109" s="42">
        <f t="shared" si="42"/>
        <v>5867.4359999999997</v>
      </c>
      <c r="F109" s="42">
        <f t="shared" si="12"/>
        <v>1029</v>
      </c>
      <c r="G109" s="42">
        <v>86.42</v>
      </c>
      <c r="H109" s="42">
        <f t="shared" si="43"/>
        <v>460.28999999999996</v>
      </c>
      <c r="I109" s="42">
        <f t="shared" si="41"/>
        <v>7443.1459999999997</v>
      </c>
    </row>
    <row r="110" spans="1:9" ht="14.25">
      <c r="A110" s="75">
        <v>41621</v>
      </c>
      <c r="B110" s="75">
        <v>41624</v>
      </c>
      <c r="C110" s="27">
        <v>5581.2957999999999</v>
      </c>
      <c r="D110" s="27">
        <v>178.84</v>
      </c>
      <c r="E110" s="42">
        <f t="shared" si="42"/>
        <v>5760.1358</v>
      </c>
      <c r="F110" s="42">
        <f t="shared" si="12"/>
        <v>1029</v>
      </c>
      <c r="G110" s="42">
        <v>86.42</v>
      </c>
      <c r="H110" s="42">
        <f t="shared" si="43"/>
        <v>460.28999999999996</v>
      </c>
      <c r="I110" s="42">
        <f t="shared" ref="I110:I115" si="44">+E110+F110+G110+H110</f>
        <v>7335.8458000000001</v>
      </c>
    </row>
    <row r="111" spans="1:9" ht="14.25">
      <c r="A111" s="75">
        <v>41625</v>
      </c>
      <c r="B111" s="75">
        <v>41627</v>
      </c>
      <c r="C111" s="27">
        <v>5512.0590000000002</v>
      </c>
      <c r="D111" s="27">
        <v>178.84</v>
      </c>
      <c r="E111" s="42">
        <f t="shared" ref="E111:E116" si="45">+C111+D111</f>
        <v>5690.8990000000003</v>
      </c>
      <c r="F111" s="42">
        <f t="shared" si="12"/>
        <v>1029</v>
      </c>
      <c r="G111" s="42">
        <v>86.42</v>
      </c>
      <c r="H111" s="42">
        <f t="shared" si="43"/>
        <v>460.28999999999996</v>
      </c>
      <c r="I111" s="42">
        <f t="shared" si="44"/>
        <v>7266.6090000000004</v>
      </c>
    </row>
    <row r="112" spans="1:9" ht="14.25">
      <c r="A112" s="75">
        <v>41628</v>
      </c>
      <c r="B112" s="75">
        <v>41631</v>
      </c>
      <c r="C112" s="27">
        <v>5566.6646000000001</v>
      </c>
      <c r="D112" s="27">
        <v>178.84</v>
      </c>
      <c r="E112" s="42">
        <f t="shared" si="45"/>
        <v>5745.5046000000002</v>
      </c>
      <c r="F112" s="42">
        <f t="shared" si="12"/>
        <v>1029</v>
      </c>
      <c r="G112" s="42">
        <v>86.42</v>
      </c>
      <c r="H112" s="42">
        <f t="shared" si="43"/>
        <v>460.28999999999996</v>
      </c>
      <c r="I112" s="42">
        <f t="shared" si="44"/>
        <v>7321.2146000000002</v>
      </c>
    </row>
    <row r="113" spans="1:11" ht="14.25">
      <c r="A113" s="75">
        <v>41632</v>
      </c>
      <c r="B113" s="75">
        <v>41634</v>
      </c>
      <c r="C113" s="27">
        <v>5696.4557999999997</v>
      </c>
      <c r="D113" s="27">
        <v>178.84</v>
      </c>
      <c r="E113" s="42">
        <f t="shared" si="45"/>
        <v>5875.2957999999999</v>
      </c>
      <c r="F113" s="42">
        <f t="shared" si="12"/>
        <v>1029</v>
      </c>
      <c r="G113" s="42">
        <v>86.42</v>
      </c>
      <c r="H113" s="42">
        <f t="shared" si="43"/>
        <v>460.28999999999996</v>
      </c>
      <c r="I113" s="42">
        <f t="shared" si="44"/>
        <v>7451.0057999999999</v>
      </c>
    </row>
    <row r="114" spans="1:11" ht="14.25">
      <c r="A114" s="75">
        <v>41635</v>
      </c>
      <c r="B114" s="75">
        <v>41638</v>
      </c>
      <c r="C114" s="27">
        <v>5678.7667999999994</v>
      </c>
      <c r="D114" s="27">
        <v>178.84</v>
      </c>
      <c r="E114" s="42">
        <f t="shared" si="45"/>
        <v>5857.6067999999996</v>
      </c>
      <c r="F114" s="42">
        <f t="shared" si="12"/>
        <v>1029</v>
      </c>
      <c r="G114" s="42">
        <v>86.42</v>
      </c>
      <c r="H114" s="42">
        <f t="shared" si="43"/>
        <v>460.28999999999996</v>
      </c>
      <c r="I114" s="42">
        <f t="shared" si="44"/>
        <v>7433.3167999999996</v>
      </c>
    </row>
    <row r="115" spans="1:11" ht="14.25">
      <c r="A115" s="75">
        <v>41639</v>
      </c>
      <c r="B115" s="75">
        <v>41641</v>
      </c>
      <c r="C115" s="27">
        <v>5700.366</v>
      </c>
      <c r="D115" s="27">
        <v>178.84</v>
      </c>
      <c r="E115" s="42">
        <f t="shared" si="45"/>
        <v>5879.2060000000001</v>
      </c>
      <c r="F115" s="42">
        <f t="shared" si="12"/>
        <v>1029</v>
      </c>
      <c r="G115" s="42">
        <v>86.42</v>
      </c>
      <c r="H115" s="42">
        <f t="shared" si="43"/>
        <v>460.28999999999996</v>
      </c>
      <c r="I115" s="42">
        <f t="shared" si="44"/>
        <v>7454.9160000000002</v>
      </c>
    </row>
    <row r="116" spans="1:11" ht="14.25">
      <c r="A116" s="75">
        <v>41642</v>
      </c>
      <c r="B116" s="75">
        <v>41646</v>
      </c>
      <c r="C116" s="27">
        <v>5664.1451999999999</v>
      </c>
      <c r="D116" s="27">
        <v>177.09</v>
      </c>
      <c r="E116" s="42">
        <f t="shared" si="45"/>
        <v>5841.2352000000001</v>
      </c>
      <c r="F116" s="42">
        <f t="shared" si="12"/>
        <v>1029</v>
      </c>
      <c r="G116" s="42">
        <v>86.42</v>
      </c>
      <c r="H116" s="42">
        <f t="shared" si="43"/>
        <v>460.28999999999996</v>
      </c>
      <c r="I116" s="42">
        <f t="shared" ref="I116:I121" si="46">+E116+F116+G116+H116</f>
        <v>7416.9452000000001</v>
      </c>
    </row>
    <row r="117" spans="1:11" ht="14.25">
      <c r="A117" s="75">
        <v>41647</v>
      </c>
      <c r="B117" s="75">
        <v>41648</v>
      </c>
      <c r="C117" s="27">
        <v>5587.8814000000002</v>
      </c>
      <c r="D117" s="27">
        <v>177.09</v>
      </c>
      <c r="E117" s="42">
        <f t="shared" ref="E117:E122" si="47">+C117+D117</f>
        <v>5764.9714000000004</v>
      </c>
      <c r="F117" s="42">
        <f t="shared" si="12"/>
        <v>1029</v>
      </c>
      <c r="G117" s="42">
        <v>86.42</v>
      </c>
      <c r="H117" s="42">
        <f t="shared" si="43"/>
        <v>460.28999999999996</v>
      </c>
      <c r="I117" s="42">
        <f t="shared" si="46"/>
        <v>7340.6814000000004</v>
      </c>
    </row>
    <row r="118" spans="1:11" ht="14.25">
      <c r="A118" s="75">
        <v>41649</v>
      </c>
      <c r="B118" s="75">
        <v>41652</v>
      </c>
      <c r="C118" s="27">
        <v>5566.3804</v>
      </c>
      <c r="D118" s="27">
        <v>177.09</v>
      </c>
      <c r="E118" s="42">
        <f t="shared" si="47"/>
        <v>5743.4704000000002</v>
      </c>
      <c r="F118" s="42">
        <f t="shared" si="12"/>
        <v>1029</v>
      </c>
      <c r="G118" s="42">
        <v>86.42</v>
      </c>
      <c r="H118" s="42">
        <f t="shared" si="43"/>
        <v>460.28999999999996</v>
      </c>
      <c r="I118" s="42">
        <f t="shared" si="46"/>
        <v>7319.1804000000002</v>
      </c>
    </row>
    <row r="119" spans="1:11" ht="14.25">
      <c r="A119" s="75">
        <v>41653</v>
      </c>
      <c r="B119" s="75">
        <v>41655</v>
      </c>
      <c r="C119" s="27">
        <v>5573.4657999999999</v>
      </c>
      <c r="D119" s="27">
        <v>177.09</v>
      </c>
      <c r="E119" s="42">
        <f t="shared" si="47"/>
        <v>5750.5558000000001</v>
      </c>
      <c r="F119" s="42">
        <f t="shared" si="12"/>
        <v>1029</v>
      </c>
      <c r="G119" s="42">
        <v>86.42</v>
      </c>
      <c r="H119" s="42">
        <f t="shared" si="43"/>
        <v>460.28999999999996</v>
      </c>
      <c r="I119" s="42">
        <f t="shared" si="46"/>
        <v>7326.2658000000001</v>
      </c>
    </row>
    <row r="120" spans="1:11" ht="14.25">
      <c r="A120" s="75">
        <v>41656</v>
      </c>
      <c r="B120" s="75">
        <v>41659</v>
      </c>
      <c r="C120" s="27">
        <v>5570.2809999999999</v>
      </c>
      <c r="D120" s="27">
        <v>177.09</v>
      </c>
      <c r="E120" s="42">
        <f t="shared" si="47"/>
        <v>5747.3710000000001</v>
      </c>
      <c r="F120" s="42">
        <f t="shared" si="12"/>
        <v>1029</v>
      </c>
      <c r="G120" s="42">
        <v>86.42</v>
      </c>
      <c r="H120" s="42">
        <f t="shared" si="43"/>
        <v>460.28999999999996</v>
      </c>
      <c r="I120" s="42">
        <f t="shared" si="46"/>
        <v>7323.0810000000001</v>
      </c>
    </row>
    <row r="121" spans="1:11" ht="14.25">
      <c r="A121" s="75">
        <v>41660</v>
      </c>
      <c r="B121" s="75">
        <v>41662</v>
      </c>
      <c r="C121" s="27">
        <v>5595.0747999999994</v>
      </c>
      <c r="D121" s="27">
        <v>177.09</v>
      </c>
      <c r="E121" s="42">
        <f t="shared" si="47"/>
        <v>5772.1647999999996</v>
      </c>
      <c r="F121" s="42">
        <f t="shared" si="12"/>
        <v>1029</v>
      </c>
      <c r="G121" s="42">
        <v>86.42</v>
      </c>
      <c r="H121" s="42">
        <f t="shared" si="43"/>
        <v>460.28999999999996</v>
      </c>
      <c r="I121" s="42">
        <f t="shared" si="46"/>
        <v>7347.8747999999996</v>
      </c>
    </row>
    <row r="122" spans="1:11" ht="14.25">
      <c r="A122" s="75">
        <v>41663</v>
      </c>
      <c r="B122" s="75">
        <v>41666</v>
      </c>
      <c r="C122" s="27">
        <v>5764.4971999999989</v>
      </c>
      <c r="D122" s="27">
        <v>177.09</v>
      </c>
      <c r="E122" s="42">
        <f t="shared" si="47"/>
        <v>5941.587199999999</v>
      </c>
      <c r="F122" s="42">
        <f t="shared" si="12"/>
        <v>1029</v>
      </c>
      <c r="G122" s="42">
        <v>86.42</v>
      </c>
      <c r="H122" s="42">
        <f t="shared" si="43"/>
        <v>460.28999999999996</v>
      </c>
      <c r="I122" s="42">
        <f t="shared" ref="I122:I127" si="48">+E122+F122+G122+H122</f>
        <v>7517.2971999999991</v>
      </c>
    </row>
    <row r="123" spans="1:11" ht="14.25">
      <c r="A123" s="75">
        <v>41667</v>
      </c>
      <c r="B123" s="75">
        <v>41669</v>
      </c>
      <c r="C123" s="27">
        <v>5840.1923999999999</v>
      </c>
      <c r="D123" s="27">
        <v>177.09</v>
      </c>
      <c r="E123" s="42">
        <f t="shared" ref="E123:E128" si="49">+C123+D123</f>
        <v>6017.2824000000001</v>
      </c>
      <c r="F123" s="42">
        <f t="shared" si="12"/>
        <v>1029</v>
      </c>
      <c r="G123" s="42">
        <v>86.42</v>
      </c>
      <c r="H123" s="42">
        <f t="shared" si="43"/>
        <v>460.28999999999996</v>
      </c>
      <c r="I123" s="42">
        <f t="shared" si="48"/>
        <v>7592.9924000000001</v>
      </c>
    </row>
    <row r="124" spans="1:11" ht="14.25">
      <c r="A124" s="75">
        <v>41670</v>
      </c>
      <c r="B124" s="75">
        <v>41670</v>
      </c>
      <c r="C124" s="27">
        <v>5865.7801999999992</v>
      </c>
      <c r="D124" s="27">
        <v>177.09</v>
      </c>
      <c r="E124" s="42">
        <f t="shared" si="49"/>
        <v>6042.8701999999994</v>
      </c>
      <c r="F124" s="42">
        <f t="shared" si="12"/>
        <v>1029</v>
      </c>
      <c r="G124" s="42">
        <v>86.42</v>
      </c>
      <c r="H124" s="42">
        <f t="shared" si="43"/>
        <v>460.28999999999996</v>
      </c>
      <c r="I124" s="42">
        <f t="shared" si="48"/>
        <v>7618.5801999999994</v>
      </c>
    </row>
    <row r="125" spans="1:11" ht="14.25">
      <c r="A125" s="75">
        <v>41671</v>
      </c>
      <c r="B125" s="75">
        <v>41673</v>
      </c>
      <c r="C125" s="27">
        <v>5865.7801999999992</v>
      </c>
      <c r="D125" s="27">
        <v>173.16080000000002</v>
      </c>
      <c r="E125" s="42">
        <f t="shared" si="49"/>
        <v>6038.9409999999989</v>
      </c>
      <c r="F125" s="42">
        <v>1048.9626000000001</v>
      </c>
      <c r="G125" s="42">
        <f>+'Otros Cargos'!B51</f>
        <v>71.510000000000005</v>
      </c>
      <c r="H125" s="42">
        <f>+'Otros Cargos'!E41</f>
        <v>473.27</v>
      </c>
      <c r="I125" s="42">
        <f t="shared" si="48"/>
        <v>7632.6835999999985</v>
      </c>
    </row>
    <row r="126" spans="1:11" ht="14.25">
      <c r="A126" s="75">
        <v>41674</v>
      </c>
      <c r="B126" s="75">
        <v>41676</v>
      </c>
      <c r="C126" s="27">
        <v>5807.2739999999985</v>
      </c>
      <c r="D126" s="27">
        <v>173.16080000000002</v>
      </c>
      <c r="E126" s="42">
        <f t="shared" si="49"/>
        <v>5980.4347999999982</v>
      </c>
      <c r="F126" s="42">
        <v>1048.9626000000001</v>
      </c>
      <c r="G126" s="42">
        <f t="shared" ref="G126:H128" si="50">+G125</f>
        <v>71.510000000000005</v>
      </c>
      <c r="H126" s="42">
        <f t="shared" si="50"/>
        <v>473.27</v>
      </c>
      <c r="I126" s="42">
        <f t="shared" si="48"/>
        <v>7574.1773999999987</v>
      </c>
      <c r="J126" s="73"/>
      <c r="K126" s="45"/>
    </row>
    <row r="127" spans="1:11" ht="14.25">
      <c r="A127" s="75">
        <v>41677</v>
      </c>
      <c r="B127" s="75">
        <v>41680</v>
      </c>
      <c r="C127" s="27">
        <v>5905.5390000000007</v>
      </c>
      <c r="D127" s="27">
        <v>173.16080000000002</v>
      </c>
      <c r="E127" s="42">
        <f t="shared" si="49"/>
        <v>6078.6998000000003</v>
      </c>
      <c r="F127" s="42">
        <v>1048.9626000000001</v>
      </c>
      <c r="G127" s="42">
        <f t="shared" si="50"/>
        <v>71.510000000000005</v>
      </c>
      <c r="H127" s="42">
        <f t="shared" si="50"/>
        <v>473.27</v>
      </c>
      <c r="I127" s="42">
        <f t="shared" si="48"/>
        <v>7672.4423999999999</v>
      </c>
    </row>
    <row r="128" spans="1:11" ht="14.25">
      <c r="A128" s="75">
        <v>41681</v>
      </c>
      <c r="B128" s="75">
        <v>41683</v>
      </c>
      <c r="C128" s="27">
        <v>6065.7786000000006</v>
      </c>
      <c r="D128" s="27">
        <v>173.16080000000002</v>
      </c>
      <c r="E128" s="42">
        <f t="shared" si="49"/>
        <v>6238.9394000000002</v>
      </c>
      <c r="F128" s="42">
        <v>1048.9626000000001</v>
      </c>
      <c r="G128" s="42">
        <f t="shared" si="50"/>
        <v>71.510000000000005</v>
      </c>
      <c r="H128" s="42">
        <f t="shared" si="50"/>
        <v>473.27</v>
      </c>
      <c r="I128" s="42">
        <f t="shared" ref="I128:I133" si="51">+E128+F128+G128+H128</f>
        <v>7832.6820000000007</v>
      </c>
    </row>
    <row r="129" spans="1:9" ht="14.25">
      <c r="A129" s="75">
        <v>41684</v>
      </c>
      <c r="B129" s="75">
        <v>41687</v>
      </c>
      <c r="C129" s="27">
        <v>5995.15</v>
      </c>
      <c r="D129" s="27">
        <v>173.16080000000002</v>
      </c>
      <c r="E129" s="42">
        <f t="shared" ref="E129:E134" si="52">+C129+D129</f>
        <v>6168.3107999999993</v>
      </c>
      <c r="F129" s="42">
        <v>1048.9626000000001</v>
      </c>
      <c r="G129" s="42">
        <f t="shared" ref="G129:H131" si="53">+G128</f>
        <v>71.510000000000005</v>
      </c>
      <c r="H129" s="42">
        <f t="shared" si="53"/>
        <v>473.27</v>
      </c>
      <c r="I129" s="42">
        <f t="shared" si="51"/>
        <v>7762.0533999999989</v>
      </c>
    </row>
    <row r="130" spans="1:9" ht="14.25">
      <c r="A130" s="75">
        <v>41688</v>
      </c>
      <c r="B130" s="75">
        <v>41690</v>
      </c>
      <c r="C130" s="27">
        <v>6056.5079999999998</v>
      </c>
      <c r="D130" s="27">
        <v>173.16080000000002</v>
      </c>
      <c r="E130" s="42">
        <f t="shared" si="52"/>
        <v>6229.6687999999995</v>
      </c>
      <c r="F130" s="42">
        <v>1048.9626000000001</v>
      </c>
      <c r="G130" s="42">
        <f t="shared" si="53"/>
        <v>71.510000000000005</v>
      </c>
      <c r="H130" s="42">
        <f t="shared" si="53"/>
        <v>473.27</v>
      </c>
      <c r="I130" s="42">
        <f t="shared" si="51"/>
        <v>7823.411399999999</v>
      </c>
    </row>
    <row r="131" spans="1:9" ht="14.25">
      <c r="A131" s="75">
        <v>41691</v>
      </c>
      <c r="B131" s="75">
        <v>41694</v>
      </c>
      <c r="C131" s="27">
        <v>6131.3112000000001</v>
      </c>
      <c r="D131" s="27">
        <v>173.16080000000002</v>
      </c>
      <c r="E131" s="42">
        <f t="shared" si="52"/>
        <v>6304.4719999999998</v>
      </c>
      <c r="F131" s="42">
        <v>1048.9626000000001</v>
      </c>
      <c r="G131" s="42">
        <f t="shared" si="53"/>
        <v>71.510000000000005</v>
      </c>
      <c r="H131" s="42">
        <f t="shared" si="53"/>
        <v>473.27</v>
      </c>
      <c r="I131" s="42">
        <f t="shared" si="51"/>
        <v>7898.2145999999993</v>
      </c>
    </row>
    <row r="132" spans="1:9" ht="14.25">
      <c r="A132" s="75">
        <v>41695</v>
      </c>
      <c r="B132" s="75">
        <v>41697</v>
      </c>
      <c r="C132" s="27">
        <v>6129.3903999999993</v>
      </c>
      <c r="D132" s="27">
        <v>173.16080000000002</v>
      </c>
      <c r="E132" s="42">
        <f t="shared" si="52"/>
        <v>6302.551199999999</v>
      </c>
      <c r="F132" s="42">
        <v>1048.9626000000001</v>
      </c>
      <c r="G132" s="42">
        <f t="shared" ref="G132:H134" si="54">+G131</f>
        <v>71.510000000000005</v>
      </c>
      <c r="H132" s="42">
        <f t="shared" si="54"/>
        <v>473.27</v>
      </c>
      <c r="I132" s="42">
        <f t="shared" si="51"/>
        <v>7896.2937999999995</v>
      </c>
    </row>
    <row r="133" spans="1:9" ht="14.25">
      <c r="A133" s="75">
        <v>41698</v>
      </c>
      <c r="B133" s="75">
        <v>41698</v>
      </c>
      <c r="C133" s="27">
        <v>6076.5879999999997</v>
      </c>
      <c r="D133" s="27">
        <v>173.16080000000002</v>
      </c>
      <c r="E133" s="42">
        <f t="shared" si="52"/>
        <v>6249.7487999999994</v>
      </c>
      <c r="F133" s="42">
        <v>1048.9626000000001</v>
      </c>
      <c r="G133" s="42">
        <f t="shared" si="54"/>
        <v>71.510000000000005</v>
      </c>
      <c r="H133" s="42">
        <f t="shared" si="54"/>
        <v>473.27</v>
      </c>
      <c r="I133" s="42">
        <f t="shared" si="51"/>
        <v>7843.491399999999</v>
      </c>
    </row>
    <row r="134" spans="1:9" ht="14.25">
      <c r="A134" s="75">
        <v>41699</v>
      </c>
      <c r="B134" s="75">
        <v>41701</v>
      </c>
      <c r="C134" s="27">
        <v>6076.5879999999997</v>
      </c>
      <c r="D134" s="27">
        <v>173.16080000000002</v>
      </c>
      <c r="E134" s="42">
        <f t="shared" si="52"/>
        <v>6249.7487999999994</v>
      </c>
      <c r="F134" s="42">
        <v>1048.9626000000001</v>
      </c>
      <c r="G134" s="42">
        <f t="shared" si="54"/>
        <v>71.510000000000005</v>
      </c>
      <c r="H134" s="42">
        <f t="shared" si="54"/>
        <v>473.27</v>
      </c>
      <c r="I134" s="42">
        <f t="shared" ref="I134:I139" si="55">+E134+F134+G134+H134</f>
        <v>7843.491399999999</v>
      </c>
    </row>
    <row r="135" spans="1:9" ht="14.25">
      <c r="A135" s="75">
        <v>41702</v>
      </c>
      <c r="B135" s="75">
        <v>41704</v>
      </c>
      <c r="C135" s="27">
        <v>6115.5331999999999</v>
      </c>
      <c r="D135" s="27">
        <v>173.16080000000002</v>
      </c>
      <c r="E135" s="42">
        <f t="shared" ref="E135:E140" si="56">+C135+D135</f>
        <v>6288.6939999999995</v>
      </c>
      <c r="F135" s="42">
        <v>1048.9626000000001</v>
      </c>
      <c r="G135" s="42">
        <f t="shared" ref="G135:H137" si="57">+G134</f>
        <v>71.510000000000005</v>
      </c>
      <c r="H135" s="42">
        <f t="shared" si="57"/>
        <v>473.27</v>
      </c>
      <c r="I135" s="42">
        <f t="shared" si="55"/>
        <v>7882.4365999999991</v>
      </c>
    </row>
    <row r="136" spans="1:9" ht="14.25">
      <c r="A136" s="75">
        <v>41705</v>
      </c>
      <c r="B136" s="75">
        <v>41708</v>
      </c>
      <c r="C136" s="27">
        <v>6024.8134</v>
      </c>
      <c r="D136" s="27">
        <v>173.16080000000002</v>
      </c>
      <c r="E136" s="42">
        <f t="shared" si="56"/>
        <v>6197.9741999999997</v>
      </c>
      <c r="F136" s="42">
        <v>1048.9626000000001</v>
      </c>
      <c r="G136" s="42">
        <f t="shared" si="57"/>
        <v>71.510000000000005</v>
      </c>
      <c r="H136" s="42">
        <f t="shared" si="57"/>
        <v>473.27</v>
      </c>
      <c r="I136" s="42">
        <f t="shared" si="55"/>
        <v>7791.7168000000001</v>
      </c>
    </row>
    <row r="137" spans="1:9" ht="14.25">
      <c r="A137" s="75">
        <v>41709</v>
      </c>
      <c r="B137" s="75">
        <v>41711</v>
      </c>
      <c r="C137" s="27">
        <v>6005.6751999999997</v>
      </c>
      <c r="D137" s="27">
        <v>173.16080000000002</v>
      </c>
      <c r="E137" s="42">
        <f t="shared" si="56"/>
        <v>6178.8359999999993</v>
      </c>
      <c r="F137" s="42">
        <v>1048.9626000000001</v>
      </c>
      <c r="G137" s="42">
        <f t="shared" si="57"/>
        <v>71.510000000000005</v>
      </c>
      <c r="H137" s="42">
        <f t="shared" si="57"/>
        <v>473.27</v>
      </c>
      <c r="I137" s="42">
        <f t="shared" si="55"/>
        <v>7772.5785999999989</v>
      </c>
    </row>
    <row r="138" spans="1:9" ht="14.25">
      <c r="A138" s="75">
        <v>41712</v>
      </c>
      <c r="B138" s="75">
        <v>41715</v>
      </c>
      <c r="C138" s="27">
        <v>5825.9233999999997</v>
      </c>
      <c r="D138" s="27">
        <v>173.16080000000002</v>
      </c>
      <c r="E138" s="42">
        <f t="shared" si="56"/>
        <v>5999.0841999999993</v>
      </c>
      <c r="F138" s="42">
        <v>1048.9626000000001</v>
      </c>
      <c r="G138" s="42">
        <f t="shared" ref="G138:H140" si="58">+G137</f>
        <v>71.510000000000005</v>
      </c>
      <c r="H138" s="42">
        <f t="shared" si="58"/>
        <v>473.27</v>
      </c>
      <c r="I138" s="42">
        <f t="shared" si="55"/>
        <v>7592.8267999999989</v>
      </c>
    </row>
    <row r="139" spans="1:9" ht="14.25">
      <c r="A139" s="75">
        <v>41716</v>
      </c>
      <c r="B139" s="75">
        <v>41718</v>
      </c>
      <c r="C139" s="27">
        <v>5859.3220000000001</v>
      </c>
      <c r="D139" s="27">
        <v>173.16080000000002</v>
      </c>
      <c r="E139" s="42">
        <f t="shared" si="56"/>
        <v>6032.4827999999998</v>
      </c>
      <c r="F139" s="42">
        <v>1048.9626000000001</v>
      </c>
      <c r="G139" s="42">
        <f t="shared" si="58"/>
        <v>71.510000000000005</v>
      </c>
      <c r="H139" s="42">
        <f t="shared" si="58"/>
        <v>473.27</v>
      </c>
      <c r="I139" s="42">
        <f t="shared" si="55"/>
        <v>7626.2253999999994</v>
      </c>
    </row>
    <row r="140" spans="1:9" ht="14.25">
      <c r="A140" s="75">
        <v>41719</v>
      </c>
      <c r="B140" s="75">
        <v>41723</v>
      </c>
      <c r="C140" s="27">
        <v>5753.3732</v>
      </c>
      <c r="D140" s="27">
        <v>173.16080000000002</v>
      </c>
      <c r="E140" s="42">
        <f t="shared" si="56"/>
        <v>5926.5339999999997</v>
      </c>
      <c r="F140" s="42">
        <v>1048.9626000000001</v>
      </c>
      <c r="G140" s="42">
        <f t="shared" si="58"/>
        <v>71.510000000000005</v>
      </c>
      <c r="H140" s="42">
        <f t="shared" si="58"/>
        <v>473.27</v>
      </c>
      <c r="I140" s="42">
        <f t="shared" ref="I140:I145" si="59">+E140+F140+G140+H140</f>
        <v>7520.2765999999992</v>
      </c>
    </row>
    <row r="141" spans="1:9" ht="14.25">
      <c r="A141" s="75">
        <v>41724</v>
      </c>
      <c r="B141" s="75">
        <v>41725</v>
      </c>
      <c r="C141" s="27">
        <v>5655.9917999999998</v>
      </c>
      <c r="D141" s="27">
        <v>173.16080000000002</v>
      </c>
      <c r="E141" s="42">
        <f t="shared" ref="E141:E146" si="60">+C141+D141</f>
        <v>5829.1525999999994</v>
      </c>
      <c r="F141" s="42">
        <v>1048.9626000000001</v>
      </c>
      <c r="G141" s="42">
        <f t="shared" ref="G141:H152" si="61">+G140</f>
        <v>71.510000000000005</v>
      </c>
      <c r="H141" s="42">
        <f t="shared" si="61"/>
        <v>473.27</v>
      </c>
      <c r="I141" s="42">
        <f t="shared" si="59"/>
        <v>7422.895199999999</v>
      </c>
    </row>
    <row r="142" spans="1:9" ht="14.25">
      <c r="A142" s="75">
        <v>41726</v>
      </c>
      <c r="B142" s="75">
        <v>41729</v>
      </c>
      <c r="C142" s="27">
        <v>5656.0503999999992</v>
      </c>
      <c r="D142" s="27">
        <v>173.16080000000002</v>
      </c>
      <c r="E142" s="42">
        <f t="shared" si="60"/>
        <v>5829.2111999999988</v>
      </c>
      <c r="F142" s="42">
        <v>1048.9626000000001</v>
      </c>
      <c r="G142" s="42">
        <f t="shared" si="61"/>
        <v>71.510000000000005</v>
      </c>
      <c r="H142" s="42">
        <f t="shared" si="61"/>
        <v>473.27</v>
      </c>
      <c r="I142" s="42">
        <f t="shared" si="59"/>
        <v>7422.9537999999993</v>
      </c>
    </row>
    <row r="143" spans="1:9" ht="14.25">
      <c r="A143" s="75">
        <v>41730</v>
      </c>
      <c r="B143" s="75">
        <v>41732</v>
      </c>
      <c r="C143" s="27">
        <v>5698.0924000000005</v>
      </c>
      <c r="D143" s="27">
        <v>191.82</v>
      </c>
      <c r="E143" s="42">
        <f t="shared" si="60"/>
        <v>5889.9124000000002</v>
      </c>
      <c r="F143" s="42">
        <v>1048.9626000000001</v>
      </c>
      <c r="G143" s="42">
        <f t="shared" si="61"/>
        <v>71.510000000000005</v>
      </c>
      <c r="H143" s="42">
        <f t="shared" si="61"/>
        <v>473.27</v>
      </c>
      <c r="I143" s="42">
        <f t="shared" si="59"/>
        <v>7483.6550000000007</v>
      </c>
    </row>
    <row r="144" spans="1:9" ht="14.25">
      <c r="A144" s="75">
        <v>41733</v>
      </c>
      <c r="B144" s="75">
        <v>41736</v>
      </c>
      <c r="C144" s="27">
        <v>5561.4412000000002</v>
      </c>
      <c r="D144" s="27">
        <v>191.82</v>
      </c>
      <c r="E144" s="42">
        <f t="shared" si="60"/>
        <v>5753.2611999999999</v>
      </c>
      <c r="F144" s="42">
        <v>1048.9626000000001</v>
      </c>
      <c r="G144" s="42">
        <f t="shared" si="61"/>
        <v>71.510000000000005</v>
      </c>
      <c r="H144" s="42">
        <f t="shared" si="61"/>
        <v>473.27</v>
      </c>
      <c r="I144" s="42">
        <f t="shared" si="59"/>
        <v>7347.0038000000004</v>
      </c>
    </row>
    <row r="145" spans="1:9" ht="14.25">
      <c r="A145" s="75">
        <v>41737</v>
      </c>
      <c r="B145" s="75">
        <v>41739</v>
      </c>
      <c r="C145" s="27">
        <v>5602.4051999999992</v>
      </c>
      <c r="D145" s="27">
        <v>191.82</v>
      </c>
      <c r="E145" s="42">
        <f t="shared" si="60"/>
        <v>5794.2251999999989</v>
      </c>
      <c r="F145" s="42">
        <v>1048.9626000000001</v>
      </c>
      <c r="G145" s="42">
        <f t="shared" si="61"/>
        <v>71.510000000000005</v>
      </c>
      <c r="H145" s="42">
        <f t="shared" si="61"/>
        <v>473.27</v>
      </c>
      <c r="I145" s="42">
        <f t="shared" si="59"/>
        <v>7387.9677999999985</v>
      </c>
    </row>
    <row r="146" spans="1:9" ht="14.25">
      <c r="A146" s="75">
        <v>41740</v>
      </c>
      <c r="B146" s="75">
        <v>41743</v>
      </c>
      <c r="C146" s="27">
        <v>5558.7658000000001</v>
      </c>
      <c r="D146" s="27">
        <v>191.82</v>
      </c>
      <c r="E146" s="42">
        <f t="shared" si="60"/>
        <v>5750.5857999999998</v>
      </c>
      <c r="F146" s="42">
        <v>1048.9626000000001</v>
      </c>
      <c r="G146" s="42">
        <f t="shared" si="61"/>
        <v>71.510000000000005</v>
      </c>
      <c r="H146" s="42">
        <f t="shared" si="61"/>
        <v>473.27</v>
      </c>
      <c r="I146" s="42">
        <f t="shared" ref="I146:I151" si="62">+E146+F146+G146+H146</f>
        <v>7344.3284000000003</v>
      </c>
    </row>
    <row r="147" spans="1:9" ht="14.25">
      <c r="A147" s="75">
        <v>41744</v>
      </c>
      <c r="B147" s="75">
        <v>41746</v>
      </c>
      <c r="C147" s="27">
        <v>5519.9186</v>
      </c>
      <c r="D147" s="27">
        <v>191.82</v>
      </c>
      <c r="E147" s="42">
        <f t="shared" ref="E147:E153" si="63">+C147+D147</f>
        <v>5711.7385999999997</v>
      </c>
      <c r="F147" s="42">
        <v>1048.9626000000001</v>
      </c>
      <c r="G147" s="42">
        <f t="shared" si="61"/>
        <v>71.510000000000005</v>
      </c>
      <c r="H147" s="42">
        <f t="shared" si="61"/>
        <v>473.27</v>
      </c>
      <c r="I147" s="42">
        <f t="shared" si="62"/>
        <v>7305.4812000000002</v>
      </c>
    </row>
    <row r="148" spans="1:9" ht="14.25">
      <c r="A148" s="75">
        <v>41747</v>
      </c>
      <c r="B148" s="75">
        <v>41750</v>
      </c>
      <c r="C148" s="27">
        <v>5642.6919999999991</v>
      </c>
      <c r="D148" s="27">
        <v>191.82</v>
      </c>
      <c r="E148" s="42">
        <f t="shared" si="63"/>
        <v>5834.5119999999988</v>
      </c>
      <c r="F148" s="42">
        <v>1048.9626000000001</v>
      </c>
      <c r="G148" s="42">
        <f t="shared" si="61"/>
        <v>71.510000000000005</v>
      </c>
      <c r="H148" s="42">
        <f t="shared" si="61"/>
        <v>473.27</v>
      </c>
      <c r="I148" s="42">
        <f t="shared" si="62"/>
        <v>7428.2545999999984</v>
      </c>
    </row>
    <row r="149" spans="1:9" ht="14.25">
      <c r="A149" s="75">
        <v>41751</v>
      </c>
      <c r="B149" s="75">
        <v>41753</v>
      </c>
      <c r="C149" s="27">
        <v>5742.8294000000005</v>
      </c>
      <c r="D149" s="27">
        <v>191.82</v>
      </c>
      <c r="E149" s="42">
        <f t="shared" si="63"/>
        <v>5934.6494000000002</v>
      </c>
      <c r="F149" s="42">
        <v>1048.9626000000001</v>
      </c>
      <c r="G149" s="42">
        <f t="shared" si="61"/>
        <v>71.510000000000005</v>
      </c>
      <c r="H149" s="42">
        <f t="shared" si="61"/>
        <v>473.27</v>
      </c>
      <c r="I149" s="42">
        <f t="shared" si="62"/>
        <v>7528.3919999999998</v>
      </c>
    </row>
    <row r="150" spans="1:9" ht="14.25">
      <c r="A150" s="75">
        <v>41754</v>
      </c>
      <c r="B150" s="75">
        <v>41757</v>
      </c>
      <c r="C150" s="27">
        <v>5641.6345999999994</v>
      </c>
      <c r="D150" s="27">
        <v>191.82</v>
      </c>
      <c r="E150" s="42">
        <f t="shared" si="63"/>
        <v>5833.4545999999991</v>
      </c>
      <c r="F150" s="42">
        <v>1048.9626000000001</v>
      </c>
      <c r="G150" s="42">
        <f t="shared" si="61"/>
        <v>71.510000000000005</v>
      </c>
      <c r="H150" s="42">
        <f t="shared" si="61"/>
        <v>473.27</v>
      </c>
      <c r="I150" s="42">
        <f t="shared" si="62"/>
        <v>7427.1971999999987</v>
      </c>
    </row>
    <row r="151" spans="1:9" ht="14.25">
      <c r="A151" s="75">
        <v>41758</v>
      </c>
      <c r="B151" s="75">
        <v>41759</v>
      </c>
      <c r="C151" s="27">
        <v>5737.41</v>
      </c>
      <c r="D151" s="27">
        <v>191.82</v>
      </c>
      <c r="E151" s="42">
        <f t="shared" si="63"/>
        <v>5929.23</v>
      </c>
      <c r="F151" s="42">
        <v>1048.9626000000001</v>
      </c>
      <c r="G151" s="42">
        <f t="shared" si="61"/>
        <v>71.510000000000005</v>
      </c>
      <c r="H151" s="42">
        <f t="shared" si="61"/>
        <v>473.27</v>
      </c>
      <c r="I151" s="42">
        <f t="shared" si="62"/>
        <v>7522.9725999999991</v>
      </c>
    </row>
    <row r="152" spans="1:9" ht="14.25">
      <c r="A152" s="75">
        <v>41760</v>
      </c>
      <c r="B152" s="75">
        <v>41760</v>
      </c>
      <c r="C152" s="27">
        <v>5737.41</v>
      </c>
      <c r="D152" s="27">
        <v>189.91</v>
      </c>
      <c r="E152" s="42">
        <f>+C152+D152</f>
        <v>5927.32</v>
      </c>
      <c r="F152" s="42">
        <v>1048.9626000000001</v>
      </c>
      <c r="G152" s="42">
        <f t="shared" si="61"/>
        <v>71.510000000000005</v>
      </c>
      <c r="H152" s="42">
        <f t="shared" si="61"/>
        <v>473.27</v>
      </c>
      <c r="I152" s="42">
        <f t="shared" ref="I152:I157" si="64">+E152+F152+G152+H152</f>
        <v>7521.0625999999993</v>
      </c>
    </row>
    <row r="153" spans="1:9" ht="14.25">
      <c r="A153" s="75">
        <v>41761</v>
      </c>
      <c r="B153" s="75">
        <v>41761</v>
      </c>
      <c r="C153" s="27">
        <v>5665.1055999999999</v>
      </c>
      <c r="D153" s="27">
        <v>189.91</v>
      </c>
      <c r="E153" s="42">
        <f t="shared" si="63"/>
        <v>5855.0155999999997</v>
      </c>
      <c r="F153" s="42">
        <v>1048.9626000000001</v>
      </c>
      <c r="G153" s="42">
        <f t="shared" ref="G153:H240" si="65">+G151</f>
        <v>71.510000000000005</v>
      </c>
      <c r="H153" s="42">
        <f t="shared" si="65"/>
        <v>473.27</v>
      </c>
      <c r="I153" s="42">
        <f t="shared" si="64"/>
        <v>7448.7582000000002</v>
      </c>
    </row>
    <row r="154" spans="1:9" ht="14.25">
      <c r="A154" s="75">
        <v>41762</v>
      </c>
      <c r="B154" s="75">
        <v>41764</v>
      </c>
      <c r="C154" s="27">
        <v>5560.8534</v>
      </c>
      <c r="D154" s="27">
        <v>189.91</v>
      </c>
      <c r="E154" s="42">
        <f t="shared" ref="E154:E159" si="66">+C154+D154</f>
        <v>5750.7633999999998</v>
      </c>
      <c r="F154" s="42">
        <v>1048.9626000000001</v>
      </c>
      <c r="G154" s="42">
        <f t="shared" si="65"/>
        <v>71.510000000000005</v>
      </c>
      <c r="H154" s="42">
        <f t="shared" si="65"/>
        <v>473.27</v>
      </c>
      <c r="I154" s="42">
        <f t="shared" si="64"/>
        <v>7344.5059999999994</v>
      </c>
    </row>
    <row r="155" spans="1:9" ht="14.25">
      <c r="A155" s="75">
        <v>41765</v>
      </c>
      <c r="B155" s="75">
        <v>41767</v>
      </c>
      <c r="C155" s="27">
        <v>5588.3225999999995</v>
      </c>
      <c r="D155" s="27">
        <v>189.91</v>
      </c>
      <c r="E155" s="42">
        <f t="shared" si="66"/>
        <v>5778.2325999999994</v>
      </c>
      <c r="F155" s="42">
        <v>1048.9626000000001</v>
      </c>
      <c r="G155" s="42">
        <f t="shared" si="65"/>
        <v>71.510000000000005</v>
      </c>
      <c r="H155" s="42">
        <f t="shared" si="65"/>
        <v>473.27</v>
      </c>
      <c r="I155" s="42">
        <f t="shared" si="64"/>
        <v>7371.9751999999989</v>
      </c>
    </row>
    <row r="156" spans="1:9" ht="14.25">
      <c r="A156" s="75">
        <v>41768</v>
      </c>
      <c r="B156" s="75">
        <v>41771</v>
      </c>
      <c r="C156" s="27">
        <v>5535.0108</v>
      </c>
      <c r="D156" s="27">
        <v>189.91</v>
      </c>
      <c r="E156" s="42">
        <f t="shared" si="66"/>
        <v>5724.9207999999999</v>
      </c>
      <c r="F156" s="42">
        <v>1048.9626000000001</v>
      </c>
      <c r="G156" s="42">
        <f t="shared" si="65"/>
        <v>71.510000000000005</v>
      </c>
      <c r="H156" s="42">
        <f t="shared" si="65"/>
        <v>473.27</v>
      </c>
      <c r="I156" s="42">
        <f t="shared" si="64"/>
        <v>7318.6633999999995</v>
      </c>
    </row>
    <row r="157" spans="1:9" ht="14.25">
      <c r="A157" s="75">
        <v>41772</v>
      </c>
      <c r="B157" s="75">
        <v>41774</v>
      </c>
      <c r="C157" s="27">
        <v>5444.8897999999999</v>
      </c>
      <c r="D157" s="27">
        <v>189.91</v>
      </c>
      <c r="E157" s="42">
        <f t="shared" si="66"/>
        <v>5634.7997999999998</v>
      </c>
      <c r="F157" s="42">
        <v>1048.9626000000001</v>
      </c>
      <c r="G157" s="42">
        <f t="shared" si="65"/>
        <v>71.510000000000005</v>
      </c>
      <c r="H157" s="42">
        <f t="shared" si="65"/>
        <v>473.27</v>
      </c>
      <c r="I157" s="42">
        <f t="shared" si="64"/>
        <v>7228.5424000000003</v>
      </c>
    </row>
    <row r="158" spans="1:9" ht="14.25">
      <c r="A158" s="75">
        <v>41775</v>
      </c>
      <c r="B158" s="75">
        <v>41778</v>
      </c>
      <c r="C158" s="27">
        <v>5586.176199999999</v>
      </c>
      <c r="D158" s="27">
        <v>189.91</v>
      </c>
      <c r="E158" s="42">
        <f t="shared" si="66"/>
        <v>5776.0861999999988</v>
      </c>
      <c r="F158" s="42">
        <v>1048.9626000000001</v>
      </c>
      <c r="G158" s="42">
        <f t="shared" si="65"/>
        <v>71.510000000000005</v>
      </c>
      <c r="H158" s="42">
        <f t="shared" si="65"/>
        <v>473.27</v>
      </c>
      <c r="I158" s="42">
        <f t="shared" ref="I158:I163" si="67">+E158+F158+G158+H158</f>
        <v>7369.8287999999993</v>
      </c>
    </row>
    <row r="159" spans="1:9" ht="14.25">
      <c r="A159" s="75">
        <v>41779</v>
      </c>
      <c r="B159" s="75">
        <v>41781</v>
      </c>
      <c r="C159" s="27">
        <v>5619.5747999999994</v>
      </c>
      <c r="D159" s="27">
        <v>189.91</v>
      </c>
      <c r="E159" s="42">
        <f t="shared" si="66"/>
        <v>5809.4847999999993</v>
      </c>
      <c r="F159" s="42">
        <v>1048.9626000000001</v>
      </c>
      <c r="G159" s="42">
        <f t="shared" si="65"/>
        <v>71.510000000000005</v>
      </c>
      <c r="H159" s="42">
        <f t="shared" si="65"/>
        <v>473.27</v>
      </c>
      <c r="I159" s="42">
        <f t="shared" si="67"/>
        <v>7403.2273999999998</v>
      </c>
    </row>
    <row r="160" spans="1:9" ht="14.25">
      <c r="A160" s="75">
        <v>41782</v>
      </c>
      <c r="B160" s="75">
        <v>41785</v>
      </c>
      <c r="C160" s="27">
        <v>5562.0882000000001</v>
      </c>
      <c r="D160" s="27">
        <v>189.91</v>
      </c>
      <c r="E160" s="42">
        <f t="shared" ref="E160:E165" si="68">+C160+D160</f>
        <v>5751.9982</v>
      </c>
      <c r="F160" s="42">
        <v>1048.9626000000001</v>
      </c>
      <c r="G160" s="42">
        <f t="shared" si="65"/>
        <v>71.510000000000005</v>
      </c>
      <c r="H160" s="42">
        <f t="shared" si="65"/>
        <v>473.27</v>
      </c>
      <c r="I160" s="42">
        <f t="shared" si="67"/>
        <v>7345.7407999999996</v>
      </c>
    </row>
    <row r="161" spans="1:9" ht="14.25">
      <c r="A161" s="75">
        <v>41786</v>
      </c>
      <c r="B161" s="75">
        <v>41788</v>
      </c>
      <c r="C161" s="27">
        <v>5520.8885999999993</v>
      </c>
      <c r="D161" s="27">
        <v>189.91</v>
      </c>
      <c r="E161" s="42">
        <f t="shared" si="68"/>
        <v>5710.7985999999992</v>
      </c>
      <c r="F161" s="42">
        <v>1048.9626000000001</v>
      </c>
      <c r="G161" s="42">
        <f t="shared" si="65"/>
        <v>71.510000000000005</v>
      </c>
      <c r="H161" s="42">
        <f t="shared" si="65"/>
        <v>473.27</v>
      </c>
      <c r="I161" s="42">
        <f t="shared" si="67"/>
        <v>7304.5411999999997</v>
      </c>
    </row>
    <row r="162" spans="1:9" ht="14.25">
      <c r="A162" s="75">
        <v>41789</v>
      </c>
      <c r="B162" s="75">
        <v>41790</v>
      </c>
      <c r="C162" s="27">
        <v>5505.277399999999</v>
      </c>
      <c r="D162" s="27">
        <v>189.91</v>
      </c>
      <c r="E162" s="42">
        <f t="shared" si="68"/>
        <v>5695.1873999999989</v>
      </c>
      <c r="F162" s="42">
        <v>1048.9626000000001</v>
      </c>
      <c r="G162" s="42">
        <f t="shared" si="65"/>
        <v>71.510000000000005</v>
      </c>
      <c r="H162" s="42">
        <f t="shared" si="65"/>
        <v>473.27</v>
      </c>
      <c r="I162" s="42">
        <f t="shared" si="67"/>
        <v>7288.9299999999985</v>
      </c>
    </row>
    <row r="163" spans="1:9" ht="14.25">
      <c r="A163" s="75">
        <v>41791</v>
      </c>
      <c r="B163" s="75">
        <v>41793</v>
      </c>
      <c r="C163" s="27">
        <v>5505.277399999999</v>
      </c>
      <c r="D163" s="27">
        <v>176.18</v>
      </c>
      <c r="E163" s="42">
        <f t="shared" si="68"/>
        <v>5681.4573999999993</v>
      </c>
      <c r="F163" s="42">
        <v>1048.9626000000001</v>
      </c>
      <c r="G163" s="42">
        <f t="shared" si="65"/>
        <v>71.510000000000005</v>
      </c>
      <c r="H163" s="42">
        <f t="shared" si="65"/>
        <v>473.27</v>
      </c>
      <c r="I163" s="42">
        <f t="shared" si="67"/>
        <v>7275.1999999999989</v>
      </c>
    </row>
    <row r="164" spans="1:9" ht="14.25">
      <c r="A164" s="75">
        <v>41794</v>
      </c>
      <c r="B164" s="75">
        <v>41795</v>
      </c>
      <c r="C164" s="27">
        <v>5381.7093999999997</v>
      </c>
      <c r="D164" s="27">
        <v>176.18</v>
      </c>
      <c r="E164" s="42">
        <f t="shared" si="68"/>
        <v>5557.8894</v>
      </c>
      <c r="F164" s="42">
        <v>1048.9626000000001</v>
      </c>
      <c r="G164" s="42">
        <f t="shared" si="65"/>
        <v>71.510000000000005</v>
      </c>
      <c r="H164" s="42">
        <f t="shared" si="65"/>
        <v>473.27</v>
      </c>
      <c r="I164" s="42">
        <f t="shared" ref="I164:I169" si="69">+E164+F164+G164+H164</f>
        <v>7151.6319999999996</v>
      </c>
    </row>
    <row r="165" spans="1:9" ht="14.25">
      <c r="A165" s="75">
        <v>41796</v>
      </c>
      <c r="B165" s="75">
        <v>41799</v>
      </c>
      <c r="C165" s="27">
        <v>5335.9627999999993</v>
      </c>
      <c r="D165" s="27">
        <v>176.18</v>
      </c>
      <c r="E165" s="42">
        <f t="shared" si="68"/>
        <v>5512.1427999999996</v>
      </c>
      <c r="F165" s="42">
        <v>1048.9626000000001</v>
      </c>
      <c r="G165" s="42">
        <f t="shared" si="65"/>
        <v>71.510000000000005</v>
      </c>
      <c r="H165" s="42">
        <f t="shared" si="65"/>
        <v>473.27</v>
      </c>
      <c r="I165" s="42">
        <f t="shared" si="69"/>
        <v>7105.8853999999992</v>
      </c>
    </row>
    <row r="166" spans="1:9" ht="14.25">
      <c r="A166" s="75">
        <v>41800</v>
      </c>
      <c r="B166" s="75">
        <v>41802</v>
      </c>
      <c r="C166" s="27">
        <v>5347.4582</v>
      </c>
      <c r="D166" s="27">
        <v>176.18</v>
      </c>
      <c r="E166" s="42">
        <f t="shared" ref="E166:E171" si="70">+C166+D166</f>
        <v>5523.6382000000003</v>
      </c>
      <c r="F166" s="42">
        <v>1048.9626000000001</v>
      </c>
      <c r="G166" s="42">
        <f t="shared" si="65"/>
        <v>71.510000000000005</v>
      </c>
      <c r="H166" s="42">
        <f t="shared" si="65"/>
        <v>473.27</v>
      </c>
      <c r="I166" s="42">
        <f t="shared" si="69"/>
        <v>7117.3808000000008</v>
      </c>
    </row>
    <row r="167" spans="1:9" ht="14.25">
      <c r="A167" s="75">
        <v>41803</v>
      </c>
      <c r="B167" s="75">
        <v>41806</v>
      </c>
      <c r="C167" s="27">
        <v>5340.4805999999999</v>
      </c>
      <c r="D167" s="27">
        <v>176.18</v>
      </c>
      <c r="E167" s="42">
        <f t="shared" si="70"/>
        <v>5516.6606000000002</v>
      </c>
      <c r="F167" s="42">
        <v>1048.9626000000001</v>
      </c>
      <c r="G167" s="42">
        <f t="shared" si="65"/>
        <v>71.510000000000005</v>
      </c>
      <c r="H167" s="42">
        <f t="shared" si="65"/>
        <v>473.27</v>
      </c>
      <c r="I167" s="42">
        <f t="shared" si="69"/>
        <v>7110.4032000000007</v>
      </c>
    </row>
    <row r="168" spans="1:9" ht="14.25">
      <c r="A168" s="75">
        <v>41807</v>
      </c>
      <c r="B168" s="75">
        <v>41809</v>
      </c>
      <c r="C168" s="27">
        <v>5448.8393999999998</v>
      </c>
      <c r="D168" s="27">
        <v>176.18</v>
      </c>
      <c r="E168" s="42">
        <f t="shared" si="70"/>
        <v>5625.0194000000001</v>
      </c>
      <c r="F168" s="42">
        <v>1048.9626000000001</v>
      </c>
      <c r="G168" s="42">
        <f t="shared" si="65"/>
        <v>71.510000000000005</v>
      </c>
      <c r="H168" s="42">
        <f t="shared" si="65"/>
        <v>473.27</v>
      </c>
      <c r="I168" s="42">
        <f t="shared" si="69"/>
        <v>7218.7620000000006</v>
      </c>
    </row>
    <row r="169" spans="1:9" ht="14.25">
      <c r="A169" s="75">
        <v>41810</v>
      </c>
      <c r="B169" s="75">
        <v>41814</v>
      </c>
      <c r="C169" s="27">
        <v>5621.1035999999995</v>
      </c>
      <c r="D169" s="27">
        <v>176.18</v>
      </c>
      <c r="E169" s="42">
        <f t="shared" si="70"/>
        <v>5797.2835999999998</v>
      </c>
      <c r="F169" s="42">
        <v>1048.9626000000001</v>
      </c>
      <c r="G169" s="42">
        <f t="shared" si="65"/>
        <v>71.510000000000005</v>
      </c>
      <c r="H169" s="42">
        <f t="shared" si="65"/>
        <v>473.27</v>
      </c>
      <c r="I169" s="42">
        <f t="shared" si="69"/>
        <v>7391.0262000000002</v>
      </c>
    </row>
    <row r="170" spans="1:9" ht="14.25">
      <c r="A170" s="75">
        <v>41815</v>
      </c>
      <c r="B170" s="75">
        <v>41816</v>
      </c>
      <c r="C170" s="27">
        <v>5574.4264000000003</v>
      </c>
      <c r="D170" s="27">
        <v>176.18</v>
      </c>
      <c r="E170" s="42">
        <f t="shared" si="70"/>
        <v>5750.6064000000006</v>
      </c>
      <c r="F170" s="42">
        <v>1048.9626000000001</v>
      </c>
      <c r="G170" s="42">
        <f t="shared" si="65"/>
        <v>71.510000000000005</v>
      </c>
      <c r="H170" s="42">
        <f t="shared" si="65"/>
        <v>473.27</v>
      </c>
      <c r="I170" s="42">
        <f t="shared" ref="I170:I175" si="71">+E170+F170+G170+H170</f>
        <v>7344.3490000000002</v>
      </c>
    </row>
    <row r="171" spans="1:9" ht="14.25">
      <c r="A171" s="75">
        <v>41817</v>
      </c>
      <c r="B171" s="75">
        <v>41820</v>
      </c>
      <c r="C171" s="27">
        <v>5591.5465999999997</v>
      </c>
      <c r="D171" s="27">
        <v>176.18</v>
      </c>
      <c r="E171" s="42">
        <f t="shared" si="70"/>
        <v>5767.7266</v>
      </c>
      <c r="F171" s="42">
        <v>1048.9626000000001</v>
      </c>
      <c r="G171" s="42">
        <f t="shared" si="65"/>
        <v>71.510000000000005</v>
      </c>
      <c r="H171" s="42">
        <f t="shared" si="65"/>
        <v>473.27</v>
      </c>
      <c r="I171" s="42">
        <f t="shared" si="71"/>
        <v>7361.4691999999995</v>
      </c>
    </row>
    <row r="172" spans="1:9" ht="14.25">
      <c r="A172" s="75">
        <v>41821</v>
      </c>
      <c r="B172" s="75">
        <v>41821</v>
      </c>
      <c r="C172" s="27">
        <v>5591.5465999999997</v>
      </c>
      <c r="D172" s="27">
        <v>165.58</v>
      </c>
      <c r="E172" s="42">
        <f t="shared" ref="E172:E177" si="72">+C172+D172</f>
        <v>5757.1265999999996</v>
      </c>
      <c r="F172" s="42">
        <v>1048.9626000000001</v>
      </c>
      <c r="G172" s="42">
        <f t="shared" si="65"/>
        <v>71.510000000000005</v>
      </c>
      <c r="H172" s="42">
        <f t="shared" si="65"/>
        <v>473.27</v>
      </c>
      <c r="I172" s="42">
        <f t="shared" si="71"/>
        <v>7350.8691999999992</v>
      </c>
    </row>
    <row r="173" spans="1:9" ht="14.25">
      <c r="A173" s="75">
        <v>41822</v>
      </c>
      <c r="B173" s="75">
        <v>41823</v>
      </c>
      <c r="C173" s="27">
        <v>5437.4319999999998</v>
      </c>
      <c r="D173" s="27">
        <v>165.58</v>
      </c>
      <c r="E173" s="42">
        <f t="shared" si="72"/>
        <v>5603.0119999999997</v>
      </c>
      <c r="F173" s="42">
        <v>1048.9626000000001</v>
      </c>
      <c r="G173" s="42">
        <f t="shared" si="65"/>
        <v>71.510000000000005</v>
      </c>
      <c r="H173" s="42">
        <f t="shared" si="65"/>
        <v>473.27</v>
      </c>
      <c r="I173" s="42">
        <f t="shared" si="71"/>
        <v>7196.7546000000002</v>
      </c>
    </row>
    <row r="174" spans="1:9" ht="14.25">
      <c r="A174" s="75">
        <v>41824</v>
      </c>
      <c r="B174" s="75">
        <v>41827</v>
      </c>
      <c r="C174" s="27">
        <v>5334.9925999999996</v>
      </c>
      <c r="D174" s="27">
        <v>165.58</v>
      </c>
      <c r="E174" s="42">
        <f t="shared" si="72"/>
        <v>5500.5725999999995</v>
      </c>
      <c r="F174" s="42">
        <v>1048.9626000000001</v>
      </c>
      <c r="G174" s="42">
        <f t="shared" si="65"/>
        <v>71.510000000000005</v>
      </c>
      <c r="H174" s="42">
        <f t="shared" si="65"/>
        <v>473.27</v>
      </c>
      <c r="I174" s="42">
        <f t="shared" si="71"/>
        <v>7094.3151999999991</v>
      </c>
    </row>
    <row r="175" spans="1:9" ht="14.25">
      <c r="A175" s="75">
        <v>41828</v>
      </c>
      <c r="B175" s="75">
        <v>41830</v>
      </c>
      <c r="C175" s="27">
        <v>5316.8724000000002</v>
      </c>
      <c r="D175" s="27">
        <v>165.58</v>
      </c>
      <c r="E175" s="42">
        <f t="shared" si="72"/>
        <v>5482.4524000000001</v>
      </c>
      <c r="F175" s="42">
        <v>1048.9626000000001</v>
      </c>
      <c r="G175" s="42">
        <f t="shared" si="65"/>
        <v>71.510000000000005</v>
      </c>
      <c r="H175" s="42">
        <f t="shared" si="65"/>
        <v>473.27</v>
      </c>
      <c r="I175" s="42">
        <f t="shared" si="71"/>
        <v>7076.1949999999997</v>
      </c>
    </row>
    <row r="176" spans="1:9" ht="14.25">
      <c r="A176" s="75">
        <v>41831</v>
      </c>
      <c r="B176" s="75">
        <v>41834</v>
      </c>
      <c r="C176" s="27">
        <v>5222.8803999999991</v>
      </c>
      <c r="D176" s="27">
        <v>165.58</v>
      </c>
      <c r="E176" s="42">
        <f t="shared" si="72"/>
        <v>5388.460399999999</v>
      </c>
      <c r="F176" s="42">
        <v>1048.9626000000001</v>
      </c>
      <c r="G176" s="42">
        <f t="shared" si="65"/>
        <v>71.510000000000005</v>
      </c>
      <c r="H176" s="42">
        <f t="shared" si="65"/>
        <v>473.27</v>
      </c>
      <c r="I176" s="42">
        <f t="shared" ref="I176:I181" si="73">+E176+F176+G176+H176</f>
        <v>6982.2029999999995</v>
      </c>
    </row>
    <row r="177" spans="1:9" ht="14.25">
      <c r="A177" s="75">
        <v>41835</v>
      </c>
      <c r="B177" s="75">
        <v>41837</v>
      </c>
      <c r="C177" s="27">
        <v>5205.2893999999997</v>
      </c>
      <c r="D177" s="27">
        <v>165.58</v>
      </c>
      <c r="E177" s="42">
        <f t="shared" si="72"/>
        <v>5370.8693999999996</v>
      </c>
      <c r="F177" s="42">
        <v>1048.9626000000001</v>
      </c>
      <c r="G177" s="42">
        <f t="shared" si="65"/>
        <v>71.510000000000005</v>
      </c>
      <c r="H177" s="42">
        <f t="shared" si="65"/>
        <v>473.27</v>
      </c>
      <c r="I177" s="42">
        <f t="shared" si="73"/>
        <v>6964.6119999999992</v>
      </c>
    </row>
    <row r="178" spans="1:9" ht="14.25">
      <c r="A178" s="75">
        <v>41838</v>
      </c>
      <c r="B178" s="75">
        <v>41841</v>
      </c>
      <c r="C178" s="27">
        <v>5225.6049999999996</v>
      </c>
      <c r="D178" s="27">
        <v>165.58</v>
      </c>
      <c r="E178" s="42">
        <f t="shared" ref="E178:E183" si="74">+C178+D178</f>
        <v>5391.1849999999995</v>
      </c>
      <c r="F178" s="42">
        <v>1048.9626000000001</v>
      </c>
      <c r="G178" s="42">
        <f t="shared" si="65"/>
        <v>71.510000000000005</v>
      </c>
      <c r="H178" s="42">
        <f t="shared" si="65"/>
        <v>473.27</v>
      </c>
      <c r="I178" s="42">
        <f t="shared" si="73"/>
        <v>6984.9275999999991</v>
      </c>
    </row>
    <row r="179" spans="1:9" ht="14.25">
      <c r="A179" s="75">
        <v>41842</v>
      </c>
      <c r="B179" s="75">
        <v>41844</v>
      </c>
      <c r="C179" s="27">
        <v>5226.8787999999995</v>
      </c>
      <c r="D179" s="27">
        <v>165.58</v>
      </c>
      <c r="E179" s="42">
        <f t="shared" si="74"/>
        <v>5392.4587999999994</v>
      </c>
      <c r="F179" s="42">
        <v>1048.9626000000001</v>
      </c>
      <c r="G179" s="42">
        <f t="shared" si="65"/>
        <v>71.510000000000005</v>
      </c>
      <c r="H179" s="42">
        <f t="shared" si="65"/>
        <v>473.27</v>
      </c>
      <c r="I179" s="42">
        <f t="shared" si="73"/>
        <v>6986.2013999999999</v>
      </c>
    </row>
    <row r="180" spans="1:9" ht="14.25">
      <c r="A180" s="75">
        <v>41845</v>
      </c>
      <c r="B180" s="75">
        <v>41848</v>
      </c>
      <c r="C180" s="27">
        <v>5211.8752000000004</v>
      </c>
      <c r="D180" s="27">
        <v>165.58</v>
      </c>
      <c r="E180" s="42">
        <f t="shared" si="74"/>
        <v>5377.4552000000003</v>
      </c>
      <c r="F180" s="42">
        <v>1048.9626000000001</v>
      </c>
      <c r="G180" s="42">
        <f t="shared" si="65"/>
        <v>71.510000000000005</v>
      </c>
      <c r="H180" s="42">
        <f t="shared" si="65"/>
        <v>473.27</v>
      </c>
      <c r="I180" s="42">
        <f t="shared" si="73"/>
        <v>6971.1977999999999</v>
      </c>
    </row>
    <row r="181" spans="1:9" ht="14.25">
      <c r="A181" s="75">
        <v>41849</v>
      </c>
      <c r="B181" s="75">
        <v>41851</v>
      </c>
      <c r="C181" s="27">
        <v>5291.3725999999997</v>
      </c>
      <c r="D181" s="27">
        <v>165.58</v>
      </c>
      <c r="E181" s="42">
        <f t="shared" si="74"/>
        <v>5456.9525999999996</v>
      </c>
      <c r="F181" s="42">
        <v>1048.9626000000001</v>
      </c>
      <c r="G181" s="42">
        <f t="shared" si="65"/>
        <v>71.510000000000005</v>
      </c>
      <c r="H181" s="42">
        <f t="shared" si="65"/>
        <v>473.27</v>
      </c>
      <c r="I181" s="42">
        <f t="shared" si="73"/>
        <v>7050.6952000000001</v>
      </c>
    </row>
    <row r="182" spans="1:9" ht="14.25">
      <c r="A182" s="75">
        <v>41852</v>
      </c>
      <c r="B182" s="75">
        <v>41855</v>
      </c>
      <c r="C182" s="27">
        <v>5254.9265999999998</v>
      </c>
      <c r="D182" s="27">
        <v>158.52000000000001</v>
      </c>
      <c r="E182" s="42">
        <f t="shared" si="74"/>
        <v>5413.4466000000002</v>
      </c>
      <c r="F182" s="42">
        <v>1048.9626000000001</v>
      </c>
      <c r="G182" s="42">
        <f t="shared" si="65"/>
        <v>71.510000000000005</v>
      </c>
      <c r="H182" s="42">
        <f t="shared" si="65"/>
        <v>473.27</v>
      </c>
      <c r="I182" s="42">
        <f t="shared" ref="I182:I187" si="75">+E182+F182+G182+H182</f>
        <v>7007.1892000000007</v>
      </c>
    </row>
    <row r="183" spans="1:9" ht="14.25">
      <c r="A183" s="75">
        <v>41856</v>
      </c>
      <c r="B183" s="75">
        <v>41859</v>
      </c>
      <c r="C183" s="27">
        <v>5280.1419999999998</v>
      </c>
      <c r="D183" s="27">
        <v>158.52000000000001</v>
      </c>
      <c r="E183" s="42">
        <f t="shared" si="74"/>
        <v>5438.6620000000003</v>
      </c>
      <c r="F183" s="42">
        <v>1048.9626000000001</v>
      </c>
      <c r="G183" s="42">
        <f t="shared" si="65"/>
        <v>71.510000000000005</v>
      </c>
      <c r="H183" s="42">
        <f t="shared" si="65"/>
        <v>473.27</v>
      </c>
      <c r="I183" s="42">
        <f t="shared" si="75"/>
        <v>7032.4045999999998</v>
      </c>
    </row>
    <row r="184" spans="1:9" ht="14.25">
      <c r="A184" s="75">
        <v>41860</v>
      </c>
      <c r="B184" s="75">
        <v>41862</v>
      </c>
      <c r="C184" s="27">
        <v>5422.3105999999998</v>
      </c>
      <c r="D184" s="27">
        <v>158.52000000000001</v>
      </c>
      <c r="E184" s="42">
        <f t="shared" ref="E184:E189" si="76">+C184+D184</f>
        <v>5580.8306000000002</v>
      </c>
      <c r="F184" s="42">
        <v>1048.9626000000001</v>
      </c>
      <c r="G184" s="42">
        <f t="shared" si="65"/>
        <v>71.510000000000005</v>
      </c>
      <c r="H184" s="42">
        <f t="shared" si="65"/>
        <v>473.27</v>
      </c>
      <c r="I184" s="42">
        <f t="shared" si="75"/>
        <v>7174.5732000000007</v>
      </c>
    </row>
    <row r="185" spans="1:9" ht="14.25">
      <c r="A185" s="75">
        <v>41863</v>
      </c>
      <c r="B185" s="75">
        <v>41865</v>
      </c>
      <c r="C185" s="27">
        <v>5362.9030000000002</v>
      </c>
      <c r="D185" s="27">
        <v>158.52000000000001</v>
      </c>
      <c r="E185" s="42">
        <f t="shared" si="76"/>
        <v>5521.4230000000007</v>
      </c>
      <c r="F185" s="42">
        <v>1048.9626000000001</v>
      </c>
      <c r="G185" s="42">
        <f t="shared" si="65"/>
        <v>71.510000000000005</v>
      </c>
      <c r="H185" s="42">
        <f t="shared" si="65"/>
        <v>473.27</v>
      </c>
      <c r="I185" s="42">
        <f t="shared" si="75"/>
        <v>7115.1656000000003</v>
      </c>
    </row>
    <row r="186" spans="1:9" ht="14.25">
      <c r="A186" s="75">
        <v>41866</v>
      </c>
      <c r="B186" s="75">
        <v>41870</v>
      </c>
      <c r="C186" s="27">
        <v>5367.9695999999994</v>
      </c>
      <c r="D186" s="27">
        <v>158.52000000000001</v>
      </c>
      <c r="E186" s="42">
        <f t="shared" si="76"/>
        <v>5526.4895999999999</v>
      </c>
      <c r="F186" s="42">
        <v>1048.9626000000001</v>
      </c>
      <c r="G186" s="42">
        <f t="shared" si="65"/>
        <v>71.510000000000005</v>
      </c>
      <c r="H186" s="42">
        <f t="shared" si="65"/>
        <v>473.27</v>
      </c>
      <c r="I186" s="42">
        <f t="shared" si="75"/>
        <v>7120.2322000000004</v>
      </c>
    </row>
    <row r="187" spans="1:9" ht="14.25">
      <c r="A187" s="75">
        <v>41871</v>
      </c>
      <c r="B187" s="75">
        <v>41872</v>
      </c>
      <c r="C187" s="27">
        <v>5229.2016000000003</v>
      </c>
      <c r="D187" s="27">
        <v>158.52000000000001</v>
      </c>
      <c r="E187" s="42">
        <f t="shared" si="76"/>
        <v>5387.7216000000008</v>
      </c>
      <c r="F187" s="42">
        <v>1048.9626000000001</v>
      </c>
      <c r="G187" s="42">
        <f t="shared" si="65"/>
        <v>71.510000000000005</v>
      </c>
      <c r="H187" s="42">
        <f t="shared" si="65"/>
        <v>473.27</v>
      </c>
      <c r="I187" s="42">
        <f t="shared" si="75"/>
        <v>6981.4642000000003</v>
      </c>
    </row>
    <row r="188" spans="1:9" ht="14.25">
      <c r="A188" s="75">
        <v>41873</v>
      </c>
      <c r="B188" s="75">
        <v>41876</v>
      </c>
      <c r="C188" s="27">
        <v>5296.6549999999997</v>
      </c>
      <c r="D188" s="27">
        <v>158.52000000000001</v>
      </c>
      <c r="E188" s="42">
        <f t="shared" si="76"/>
        <v>5455.1750000000002</v>
      </c>
      <c r="F188" s="42">
        <v>1048.9626000000001</v>
      </c>
      <c r="G188" s="42">
        <f t="shared" si="65"/>
        <v>71.510000000000005</v>
      </c>
      <c r="H188" s="42">
        <f t="shared" si="65"/>
        <v>473.27</v>
      </c>
      <c r="I188" s="42">
        <f t="shared" ref="I188:I193" si="77">+E188+F188+G188+H188</f>
        <v>7048.9176000000007</v>
      </c>
    </row>
    <row r="189" spans="1:9" ht="14.25">
      <c r="A189" s="75">
        <v>41877</v>
      </c>
      <c r="B189" s="75">
        <v>41879</v>
      </c>
      <c r="C189" s="27">
        <v>5383.5810000000001</v>
      </c>
      <c r="D189" s="27">
        <v>158.52000000000001</v>
      </c>
      <c r="E189" s="42">
        <f t="shared" si="76"/>
        <v>5542.1010000000006</v>
      </c>
      <c r="F189" s="42">
        <v>1048.9626000000001</v>
      </c>
      <c r="G189" s="42">
        <f t="shared" si="65"/>
        <v>71.510000000000005</v>
      </c>
      <c r="H189" s="42">
        <f t="shared" si="65"/>
        <v>473.27</v>
      </c>
      <c r="I189" s="42">
        <f t="shared" si="77"/>
        <v>7135.8436000000002</v>
      </c>
    </row>
    <row r="190" spans="1:9" ht="14.25">
      <c r="A190" s="75">
        <v>41880</v>
      </c>
      <c r="B190" s="75">
        <v>41882</v>
      </c>
      <c r="C190" s="27">
        <v>5431.9636</v>
      </c>
      <c r="D190" s="27">
        <v>158.52000000000001</v>
      </c>
      <c r="E190" s="42">
        <f t="shared" ref="E190:E195" si="78">+C190+D190</f>
        <v>5590.4836000000005</v>
      </c>
      <c r="F190" s="42">
        <v>1048.9626000000001</v>
      </c>
      <c r="G190" s="42">
        <f t="shared" si="65"/>
        <v>71.510000000000005</v>
      </c>
      <c r="H190" s="42">
        <f t="shared" si="65"/>
        <v>473.27</v>
      </c>
      <c r="I190" s="42">
        <f t="shared" si="77"/>
        <v>7184.226200000001</v>
      </c>
    </row>
    <row r="191" spans="1:9" ht="14.25">
      <c r="A191" s="75">
        <v>41883</v>
      </c>
      <c r="B191" s="75">
        <v>41883</v>
      </c>
      <c r="C191" s="27">
        <v>5431.9636</v>
      </c>
      <c r="D191" s="27">
        <v>152.63999999999999</v>
      </c>
      <c r="E191" s="42">
        <f t="shared" si="78"/>
        <v>5584.6036000000004</v>
      </c>
      <c r="F191" s="42">
        <v>1048.9626000000001</v>
      </c>
      <c r="G191" s="42">
        <f t="shared" si="65"/>
        <v>71.510000000000005</v>
      </c>
      <c r="H191" s="42">
        <f t="shared" si="65"/>
        <v>473.27</v>
      </c>
      <c r="I191" s="42">
        <f t="shared" si="77"/>
        <v>7178.3462</v>
      </c>
    </row>
    <row r="192" spans="1:9" ht="14.25">
      <c r="A192" s="75">
        <v>41884</v>
      </c>
      <c r="B192" s="75">
        <v>41886</v>
      </c>
      <c r="C192" s="27">
        <v>5458.6293999999998</v>
      </c>
      <c r="D192" s="27">
        <v>152.63999999999999</v>
      </c>
      <c r="E192" s="42">
        <f t="shared" si="78"/>
        <v>5611.2694000000001</v>
      </c>
      <c r="F192" s="42">
        <v>1048.9626000000001</v>
      </c>
      <c r="G192" s="42">
        <f t="shared" si="65"/>
        <v>71.510000000000005</v>
      </c>
      <c r="H192" s="42">
        <f t="shared" si="65"/>
        <v>473.27</v>
      </c>
      <c r="I192" s="42">
        <f t="shared" si="77"/>
        <v>7205.0120000000006</v>
      </c>
    </row>
    <row r="193" spans="1:9" ht="14.25">
      <c r="A193" s="75">
        <v>41887</v>
      </c>
      <c r="B193" s="75">
        <v>41890</v>
      </c>
      <c r="C193" s="27">
        <v>5455.6207999999997</v>
      </c>
      <c r="D193" s="27">
        <v>152.63999999999999</v>
      </c>
      <c r="E193" s="42">
        <f t="shared" si="78"/>
        <v>5608.2608</v>
      </c>
      <c r="F193" s="42">
        <v>1048.9626000000001</v>
      </c>
      <c r="G193" s="42">
        <f t="shared" si="65"/>
        <v>71.510000000000005</v>
      </c>
      <c r="H193" s="42">
        <f t="shared" si="65"/>
        <v>473.27</v>
      </c>
      <c r="I193" s="42">
        <f t="shared" si="77"/>
        <v>7202.0033999999996</v>
      </c>
    </row>
    <row r="194" spans="1:9" ht="14.25">
      <c r="A194" s="75">
        <v>41891</v>
      </c>
      <c r="B194" s="75">
        <v>41893</v>
      </c>
      <c r="C194" s="27">
        <v>5376.2016000000003</v>
      </c>
      <c r="D194" s="27">
        <v>152.63999999999999</v>
      </c>
      <c r="E194" s="42">
        <f t="shared" si="78"/>
        <v>5528.8416000000007</v>
      </c>
      <c r="F194" s="42">
        <v>1048.9626000000001</v>
      </c>
      <c r="G194" s="42">
        <f t="shared" si="65"/>
        <v>71.510000000000005</v>
      </c>
      <c r="H194" s="42">
        <f t="shared" si="65"/>
        <v>473.27</v>
      </c>
      <c r="I194" s="42">
        <f t="shared" ref="I194:I199" si="79">+E194+F194+G194+H194</f>
        <v>7122.5842000000011</v>
      </c>
    </row>
    <row r="195" spans="1:9" ht="14.25">
      <c r="A195" s="75">
        <v>41894</v>
      </c>
      <c r="B195" s="75">
        <v>41897</v>
      </c>
      <c r="C195" s="27">
        <v>5323.7226000000001</v>
      </c>
      <c r="D195" s="27">
        <v>152.63999999999999</v>
      </c>
      <c r="E195" s="42">
        <f t="shared" si="78"/>
        <v>5476.3626000000004</v>
      </c>
      <c r="F195" s="42">
        <v>1048.9626000000001</v>
      </c>
      <c r="G195" s="42">
        <f t="shared" si="65"/>
        <v>71.510000000000005</v>
      </c>
      <c r="H195" s="42">
        <f t="shared" si="65"/>
        <v>473.27</v>
      </c>
      <c r="I195" s="42">
        <f t="shared" si="79"/>
        <v>7070.1052</v>
      </c>
    </row>
    <row r="196" spans="1:9" ht="14.25">
      <c r="A196" s="75">
        <v>41898</v>
      </c>
      <c r="B196" s="75">
        <v>41900</v>
      </c>
      <c r="C196" s="27">
        <v>5347.2915999999996</v>
      </c>
      <c r="D196" s="27">
        <v>152.63999999999999</v>
      </c>
      <c r="E196" s="42">
        <f t="shared" ref="E196:E201" si="80">+C196+D196</f>
        <v>5499.9315999999999</v>
      </c>
      <c r="F196" s="42">
        <v>1048.9626000000001</v>
      </c>
      <c r="G196" s="42">
        <f t="shared" si="65"/>
        <v>71.510000000000005</v>
      </c>
      <c r="H196" s="42">
        <f t="shared" si="65"/>
        <v>473.27</v>
      </c>
      <c r="I196" s="42">
        <f t="shared" si="79"/>
        <v>7093.6741999999995</v>
      </c>
    </row>
    <row r="197" spans="1:9" ht="14.25">
      <c r="A197" s="75">
        <v>41901</v>
      </c>
      <c r="B197" s="75">
        <v>41904</v>
      </c>
      <c r="C197" s="27">
        <v>5309.0421999999999</v>
      </c>
      <c r="D197" s="27">
        <v>152.63999999999999</v>
      </c>
      <c r="E197" s="42">
        <f t="shared" si="80"/>
        <v>5461.6822000000002</v>
      </c>
      <c r="F197" s="42">
        <v>1048.9626000000001</v>
      </c>
      <c r="G197" s="42">
        <f t="shared" si="65"/>
        <v>71.510000000000005</v>
      </c>
      <c r="H197" s="42">
        <f t="shared" si="65"/>
        <v>473.27</v>
      </c>
      <c r="I197" s="42">
        <f t="shared" si="79"/>
        <v>7055.4248000000007</v>
      </c>
    </row>
    <row r="198" spans="1:9" ht="14.25">
      <c r="A198" s="75">
        <v>41905</v>
      </c>
      <c r="B198" s="75">
        <v>41907</v>
      </c>
      <c r="C198" s="27">
        <v>5282.9251999999997</v>
      </c>
      <c r="D198" s="27">
        <v>152.63999999999999</v>
      </c>
      <c r="E198" s="42">
        <f t="shared" si="80"/>
        <v>5435.5652</v>
      </c>
      <c r="F198" s="42">
        <v>1048.9626000000001</v>
      </c>
      <c r="G198" s="42">
        <f t="shared" si="65"/>
        <v>71.510000000000005</v>
      </c>
      <c r="H198" s="42">
        <f t="shared" si="65"/>
        <v>473.27</v>
      </c>
      <c r="I198" s="42">
        <f t="shared" si="79"/>
        <v>7029.3078000000005</v>
      </c>
    </row>
    <row r="199" spans="1:9" ht="14.25">
      <c r="A199" s="75">
        <v>41908</v>
      </c>
      <c r="B199" s="75">
        <v>41911</v>
      </c>
      <c r="C199" s="27">
        <v>5281.2003999999997</v>
      </c>
      <c r="D199" s="27">
        <v>152.63999999999999</v>
      </c>
      <c r="E199" s="42">
        <f t="shared" si="80"/>
        <v>5433.8404</v>
      </c>
      <c r="F199" s="42">
        <v>1048.9626000000001</v>
      </c>
      <c r="G199" s="42">
        <f t="shared" si="65"/>
        <v>71.510000000000005</v>
      </c>
      <c r="H199" s="42">
        <f t="shared" si="65"/>
        <v>473.27</v>
      </c>
      <c r="I199" s="42">
        <f t="shared" si="79"/>
        <v>7027.5830000000005</v>
      </c>
    </row>
    <row r="200" spans="1:9" ht="14.25">
      <c r="A200" s="75">
        <v>41912</v>
      </c>
      <c r="B200" s="75">
        <v>41912</v>
      </c>
      <c r="C200" s="27">
        <v>5365.4804000000004</v>
      </c>
      <c r="D200" s="27">
        <v>152.63999999999999</v>
      </c>
      <c r="E200" s="42">
        <f t="shared" si="80"/>
        <v>5518.1204000000007</v>
      </c>
      <c r="F200" s="42">
        <v>1048.9626000000001</v>
      </c>
      <c r="G200" s="42">
        <f t="shared" si="65"/>
        <v>71.510000000000005</v>
      </c>
      <c r="H200" s="42">
        <f t="shared" si="65"/>
        <v>473.27</v>
      </c>
      <c r="I200" s="42">
        <f t="shared" ref="I200:I205" si="81">+E200+F200+G200+H200</f>
        <v>7111.8630000000012</v>
      </c>
    </row>
    <row r="201" spans="1:9" ht="14.25">
      <c r="A201" s="75">
        <v>41913</v>
      </c>
      <c r="B201" s="75">
        <v>41914</v>
      </c>
      <c r="C201" s="27">
        <v>5379.6218000000008</v>
      </c>
      <c r="D201" s="27">
        <v>168.07</v>
      </c>
      <c r="E201" s="42">
        <f t="shared" si="80"/>
        <v>5547.6918000000005</v>
      </c>
      <c r="F201" s="42">
        <v>1048.9626000000001</v>
      </c>
      <c r="G201" s="42">
        <f t="shared" si="65"/>
        <v>71.510000000000005</v>
      </c>
      <c r="H201" s="42">
        <f t="shared" si="65"/>
        <v>473.27</v>
      </c>
      <c r="I201" s="42">
        <f t="shared" si="81"/>
        <v>7141.4344000000001</v>
      </c>
    </row>
    <row r="202" spans="1:9" ht="14.25">
      <c r="A202" s="75">
        <v>41915</v>
      </c>
      <c r="B202" s="75">
        <v>41918</v>
      </c>
      <c r="C202" s="27">
        <v>5354.4848000000002</v>
      </c>
      <c r="D202" s="27">
        <v>168.07</v>
      </c>
      <c r="E202" s="42">
        <f t="shared" ref="E202:E207" si="82">+C202+D202</f>
        <v>5522.5547999999999</v>
      </c>
      <c r="F202" s="42">
        <v>1048.9626000000001</v>
      </c>
      <c r="G202" s="42">
        <f t="shared" si="65"/>
        <v>71.510000000000005</v>
      </c>
      <c r="H202" s="42">
        <f t="shared" si="65"/>
        <v>473.27</v>
      </c>
      <c r="I202" s="42">
        <f t="shared" si="81"/>
        <v>7116.2973999999995</v>
      </c>
    </row>
    <row r="203" spans="1:9" ht="14.25">
      <c r="A203" s="75">
        <v>41919</v>
      </c>
      <c r="B203" s="75">
        <v>41921</v>
      </c>
      <c r="C203" s="27">
        <v>5220.3913999999995</v>
      </c>
      <c r="D203" s="27">
        <v>168.07</v>
      </c>
      <c r="E203" s="42">
        <f t="shared" si="82"/>
        <v>5388.4613999999992</v>
      </c>
      <c r="F203" s="42">
        <v>1048.9626000000001</v>
      </c>
      <c r="G203" s="42">
        <f t="shared" si="65"/>
        <v>71.510000000000005</v>
      </c>
      <c r="H203" s="42">
        <f t="shared" si="65"/>
        <v>473.27</v>
      </c>
      <c r="I203" s="42">
        <f t="shared" si="81"/>
        <v>6982.2039999999997</v>
      </c>
    </row>
    <row r="204" spans="1:9" ht="14.25">
      <c r="A204" s="75">
        <v>41922</v>
      </c>
      <c r="B204" s="75">
        <v>41926</v>
      </c>
      <c r="C204" s="27">
        <v>5168.0201999999999</v>
      </c>
      <c r="D204" s="27">
        <v>168.07</v>
      </c>
      <c r="E204" s="42">
        <f t="shared" si="82"/>
        <v>5336.0901999999996</v>
      </c>
      <c r="F204" s="42">
        <v>1048.9626000000001</v>
      </c>
      <c r="G204" s="42">
        <f t="shared" si="65"/>
        <v>71.510000000000005</v>
      </c>
      <c r="H204" s="42">
        <f t="shared" si="65"/>
        <v>473.27</v>
      </c>
      <c r="I204" s="42">
        <f t="shared" si="81"/>
        <v>6929.8328000000001</v>
      </c>
    </row>
    <row r="205" spans="1:9" ht="14.25">
      <c r="A205" s="75">
        <v>41927</v>
      </c>
      <c r="B205" s="75">
        <v>41928</v>
      </c>
      <c r="C205" s="27">
        <v>5153.183</v>
      </c>
      <c r="D205" s="27">
        <v>168.07</v>
      </c>
      <c r="E205" s="42">
        <f t="shared" si="82"/>
        <v>5321.2529999999997</v>
      </c>
      <c r="F205" s="42">
        <v>1048.9626000000001</v>
      </c>
      <c r="G205" s="42">
        <f t="shared" si="65"/>
        <v>71.510000000000005</v>
      </c>
      <c r="H205" s="42">
        <f t="shared" si="65"/>
        <v>473.27</v>
      </c>
      <c r="I205" s="42">
        <f t="shared" si="81"/>
        <v>6914.9956000000002</v>
      </c>
    </row>
    <row r="206" spans="1:9" ht="14.25">
      <c r="A206" s="75">
        <v>41929</v>
      </c>
      <c r="B206" s="75">
        <v>41932</v>
      </c>
      <c r="C206" s="27">
        <v>4933.3885999999993</v>
      </c>
      <c r="D206" s="27">
        <v>168.07</v>
      </c>
      <c r="E206" s="42">
        <f t="shared" si="82"/>
        <v>5101.458599999999</v>
      </c>
      <c r="F206" s="42">
        <v>1048.9626000000001</v>
      </c>
      <c r="G206" s="42">
        <f t="shared" si="65"/>
        <v>71.510000000000005</v>
      </c>
      <c r="H206" s="42">
        <f t="shared" si="65"/>
        <v>473.27</v>
      </c>
      <c r="I206" s="42">
        <f t="shared" ref="I206:I211" si="83">+E206+F206+G206+H206</f>
        <v>6695.2011999999995</v>
      </c>
    </row>
    <row r="207" spans="1:9" ht="14.25">
      <c r="A207" s="75">
        <v>41933</v>
      </c>
      <c r="B207" s="75">
        <v>41935</v>
      </c>
      <c r="C207" s="27">
        <v>5126.0958000000001</v>
      </c>
      <c r="D207" s="27">
        <v>168.07</v>
      </c>
      <c r="E207" s="42">
        <f t="shared" si="82"/>
        <v>5294.1657999999998</v>
      </c>
      <c r="F207" s="42">
        <v>1048.9626000000001</v>
      </c>
      <c r="G207" s="42">
        <f t="shared" si="65"/>
        <v>71.510000000000005</v>
      </c>
      <c r="H207" s="42">
        <f t="shared" si="65"/>
        <v>473.27</v>
      </c>
      <c r="I207" s="42">
        <f t="shared" si="83"/>
        <v>6887.9084000000003</v>
      </c>
    </row>
    <row r="208" spans="1:9" ht="14.25">
      <c r="A208" s="75">
        <v>41936</v>
      </c>
      <c r="B208" s="75">
        <v>41939</v>
      </c>
      <c r="C208" s="27">
        <v>4945.3053999999993</v>
      </c>
      <c r="D208" s="27">
        <v>168.07</v>
      </c>
      <c r="E208" s="42">
        <f t="shared" ref="E208:E213" si="84">+C208+D208</f>
        <v>5113.375399999999</v>
      </c>
      <c r="F208" s="42">
        <v>1048.9626000000001</v>
      </c>
      <c r="G208" s="42">
        <f t="shared" si="65"/>
        <v>71.510000000000005</v>
      </c>
      <c r="H208" s="42">
        <f t="shared" si="65"/>
        <v>473.27</v>
      </c>
      <c r="I208" s="42">
        <f t="shared" si="83"/>
        <v>6707.1179999999986</v>
      </c>
    </row>
    <row r="209" spans="1:9" ht="14.25">
      <c r="A209" s="75">
        <v>41940</v>
      </c>
      <c r="B209" s="75">
        <v>41942</v>
      </c>
      <c r="C209" s="27">
        <v>4972.1473999999998</v>
      </c>
      <c r="D209" s="27">
        <v>168.07</v>
      </c>
      <c r="E209" s="42">
        <f t="shared" si="84"/>
        <v>5140.2173999999995</v>
      </c>
      <c r="F209" s="42">
        <v>1048.9626000000001</v>
      </c>
      <c r="G209" s="42">
        <f t="shared" si="65"/>
        <v>71.510000000000005</v>
      </c>
      <c r="H209" s="42">
        <f t="shared" si="65"/>
        <v>473.27</v>
      </c>
      <c r="I209" s="42">
        <f t="shared" si="83"/>
        <v>6733.9599999999991</v>
      </c>
    </row>
    <row r="210" spans="1:9" ht="14.25">
      <c r="A210" s="75">
        <v>41943</v>
      </c>
      <c r="B210" s="75">
        <v>41943</v>
      </c>
      <c r="C210" s="27">
        <v>5127.7617999999993</v>
      </c>
      <c r="D210" s="27">
        <v>168.07</v>
      </c>
      <c r="E210" s="42">
        <f t="shared" si="84"/>
        <v>5295.831799999999</v>
      </c>
      <c r="F210" s="42">
        <v>1048.9626000000001</v>
      </c>
      <c r="G210" s="42">
        <f t="shared" si="65"/>
        <v>71.510000000000005</v>
      </c>
      <c r="H210" s="42">
        <f t="shared" si="65"/>
        <v>473.27</v>
      </c>
      <c r="I210" s="42">
        <f t="shared" si="83"/>
        <v>6889.5743999999995</v>
      </c>
    </row>
    <row r="211" spans="1:9" ht="14.25">
      <c r="A211" s="75">
        <v>41944</v>
      </c>
      <c r="B211" s="75">
        <v>41947</v>
      </c>
      <c r="C211" s="27">
        <v>5127.7617999999993</v>
      </c>
      <c r="D211" s="27">
        <v>178.37</v>
      </c>
      <c r="E211" s="42">
        <f t="shared" si="84"/>
        <v>5306.1317999999992</v>
      </c>
      <c r="F211" s="42">
        <v>1048.9626000000001</v>
      </c>
      <c r="G211" s="42">
        <f t="shared" si="65"/>
        <v>71.510000000000005</v>
      </c>
      <c r="H211" s="42">
        <f t="shared" si="65"/>
        <v>473.27</v>
      </c>
      <c r="I211" s="42">
        <f t="shared" si="83"/>
        <v>6899.8743999999988</v>
      </c>
    </row>
    <row r="212" spans="1:9" ht="14.25">
      <c r="A212" s="75">
        <v>41948</v>
      </c>
      <c r="B212" s="75">
        <v>41949</v>
      </c>
      <c r="C212" s="27">
        <v>5044.5403999999999</v>
      </c>
      <c r="D212" s="27">
        <v>178.37</v>
      </c>
      <c r="E212" s="42">
        <f t="shared" si="84"/>
        <v>5222.9103999999998</v>
      </c>
      <c r="F212" s="42">
        <v>1048.9626000000001</v>
      </c>
      <c r="G212" s="42">
        <f t="shared" si="65"/>
        <v>71.510000000000005</v>
      </c>
      <c r="H212" s="42">
        <f t="shared" si="65"/>
        <v>473.27</v>
      </c>
      <c r="I212" s="42">
        <f t="shared" ref="I212:I217" si="85">+E212+F212+G212+H212</f>
        <v>6816.6530000000002</v>
      </c>
    </row>
    <row r="213" spans="1:9" ht="14.25">
      <c r="A213" s="75">
        <v>41950</v>
      </c>
      <c r="B213" s="75">
        <v>41953</v>
      </c>
      <c r="C213" s="27">
        <v>4985.7401999999993</v>
      </c>
      <c r="D213" s="27">
        <v>178.37</v>
      </c>
      <c r="E213" s="42">
        <f t="shared" si="84"/>
        <v>5164.1101999999992</v>
      </c>
      <c r="F213" s="42">
        <v>1048.9626000000001</v>
      </c>
      <c r="G213" s="42">
        <f t="shared" si="65"/>
        <v>71.510000000000005</v>
      </c>
      <c r="H213" s="42">
        <f t="shared" si="65"/>
        <v>473.27</v>
      </c>
      <c r="I213" s="42">
        <f t="shared" si="85"/>
        <v>6757.8527999999988</v>
      </c>
    </row>
    <row r="214" spans="1:9" ht="14.25">
      <c r="A214" s="75">
        <v>41954</v>
      </c>
      <c r="B214" s="75">
        <v>41956</v>
      </c>
      <c r="C214" s="27">
        <v>5119.4614000000001</v>
      </c>
      <c r="D214" s="27">
        <v>178.37</v>
      </c>
      <c r="E214" s="42">
        <f t="shared" ref="E214:E219" si="86">+C214+D214</f>
        <v>5297.8314</v>
      </c>
      <c r="F214" s="42">
        <v>1048.9626000000001</v>
      </c>
      <c r="G214" s="42">
        <f t="shared" si="65"/>
        <v>71.510000000000005</v>
      </c>
      <c r="H214" s="42">
        <f t="shared" si="65"/>
        <v>473.27</v>
      </c>
      <c r="I214" s="42">
        <f t="shared" si="85"/>
        <v>6891.5740000000005</v>
      </c>
    </row>
    <row r="215" spans="1:9" ht="14.25">
      <c r="A215" s="75">
        <v>41957</v>
      </c>
      <c r="B215" s="75">
        <v>41961</v>
      </c>
      <c r="C215" s="27">
        <v>4898.0006000000003</v>
      </c>
      <c r="D215" s="27">
        <v>178.37</v>
      </c>
      <c r="E215" s="42">
        <f t="shared" si="86"/>
        <v>5076.3706000000002</v>
      </c>
      <c r="F215" s="42">
        <v>1048.9626000000001</v>
      </c>
      <c r="G215" s="42">
        <f t="shared" si="65"/>
        <v>71.510000000000005</v>
      </c>
      <c r="H215" s="42">
        <f t="shared" si="65"/>
        <v>473.27</v>
      </c>
      <c r="I215" s="42">
        <f t="shared" si="85"/>
        <v>6670.1131999999998</v>
      </c>
    </row>
    <row r="216" spans="1:9" ht="14.25">
      <c r="A216" s="75">
        <v>41962</v>
      </c>
      <c r="B216" s="75">
        <v>41963</v>
      </c>
      <c r="C216" s="27">
        <v>4929.3019999999997</v>
      </c>
      <c r="D216" s="27">
        <v>178.37</v>
      </c>
      <c r="E216" s="42">
        <f t="shared" si="86"/>
        <v>5107.6719999999996</v>
      </c>
      <c r="F216" s="42">
        <v>1048.9626000000001</v>
      </c>
      <c r="G216" s="42">
        <f t="shared" si="65"/>
        <v>71.510000000000005</v>
      </c>
      <c r="H216" s="42">
        <f t="shared" si="65"/>
        <v>473.27</v>
      </c>
      <c r="I216" s="42">
        <f t="shared" si="85"/>
        <v>6701.4146000000001</v>
      </c>
    </row>
    <row r="217" spans="1:9" ht="14.25">
      <c r="A217" s="75">
        <v>41964</v>
      </c>
      <c r="B217" s="75">
        <v>41967</v>
      </c>
      <c r="C217" s="27">
        <v>4831.2826000000014</v>
      </c>
      <c r="D217" s="27">
        <v>178.37</v>
      </c>
      <c r="E217" s="42">
        <f t="shared" si="86"/>
        <v>5009.6526000000013</v>
      </c>
      <c r="F217" s="42">
        <v>1048.9626000000001</v>
      </c>
      <c r="G217" s="42">
        <f t="shared" si="65"/>
        <v>71.510000000000005</v>
      </c>
      <c r="H217" s="42">
        <f t="shared" si="65"/>
        <v>473.27</v>
      </c>
      <c r="I217" s="42">
        <f t="shared" si="85"/>
        <v>6603.3952000000008</v>
      </c>
    </row>
    <row r="218" spans="1:9" ht="14.25">
      <c r="A218" s="75">
        <v>41968</v>
      </c>
      <c r="B218" s="75">
        <v>41970</v>
      </c>
      <c r="C218" s="27">
        <v>4908.9670000000006</v>
      </c>
      <c r="D218" s="27">
        <v>178.37</v>
      </c>
      <c r="E218" s="42">
        <f t="shared" si="86"/>
        <v>5087.3370000000004</v>
      </c>
      <c r="F218" s="42">
        <v>1048.9626000000001</v>
      </c>
      <c r="G218" s="42">
        <f t="shared" si="65"/>
        <v>71.510000000000005</v>
      </c>
      <c r="H218" s="42">
        <f t="shared" si="65"/>
        <v>473.27</v>
      </c>
      <c r="I218" s="42">
        <f t="shared" ref="I218:I223" si="87">+E218+F218+G218+H218</f>
        <v>6681.0796000000009</v>
      </c>
    </row>
    <row r="219" spans="1:9" ht="14.25">
      <c r="A219" s="75">
        <v>41971</v>
      </c>
      <c r="B219" s="75">
        <v>41973</v>
      </c>
      <c r="C219" s="27">
        <v>4826.9802</v>
      </c>
      <c r="D219" s="27">
        <v>178.37</v>
      </c>
      <c r="E219" s="42">
        <f t="shared" si="86"/>
        <v>5005.3501999999999</v>
      </c>
      <c r="F219" s="42">
        <v>1048.9626000000001</v>
      </c>
      <c r="G219" s="42">
        <f t="shared" si="65"/>
        <v>71.510000000000005</v>
      </c>
      <c r="H219" s="42">
        <f t="shared" si="65"/>
        <v>473.27</v>
      </c>
      <c r="I219" s="42">
        <f t="shared" si="87"/>
        <v>6599.0928000000004</v>
      </c>
    </row>
    <row r="220" spans="1:9" ht="14.25">
      <c r="A220" s="75">
        <v>41974</v>
      </c>
      <c r="B220" s="75">
        <v>41974</v>
      </c>
      <c r="C220" s="27">
        <v>4826.9802</v>
      </c>
      <c r="D220" s="27">
        <v>188.02</v>
      </c>
      <c r="E220" s="42">
        <f t="shared" ref="E220:E225" si="88">+C220+D220</f>
        <v>5015.0002000000004</v>
      </c>
      <c r="F220" s="42">
        <v>1048.9626000000001</v>
      </c>
      <c r="G220" s="42">
        <f t="shared" si="65"/>
        <v>71.510000000000005</v>
      </c>
      <c r="H220" s="42">
        <f t="shared" si="65"/>
        <v>473.27</v>
      </c>
      <c r="I220" s="42">
        <f t="shared" si="87"/>
        <v>6608.7428</v>
      </c>
    </row>
    <row r="221" spans="1:9" ht="14.25">
      <c r="A221" s="75">
        <v>41975</v>
      </c>
      <c r="B221" s="75">
        <v>41977</v>
      </c>
      <c r="C221" s="27">
        <v>4826.9802</v>
      </c>
      <c r="D221" s="27">
        <v>188.02</v>
      </c>
      <c r="E221" s="42">
        <f t="shared" si="88"/>
        <v>5015.0002000000004</v>
      </c>
      <c r="F221" s="42">
        <v>1048.9626000000001</v>
      </c>
      <c r="G221" s="42">
        <f t="shared" si="65"/>
        <v>71.510000000000005</v>
      </c>
      <c r="H221" s="42">
        <f t="shared" si="65"/>
        <v>473.27</v>
      </c>
      <c r="I221" s="42">
        <f t="shared" si="87"/>
        <v>6608.7428</v>
      </c>
    </row>
    <row r="222" spans="1:9" ht="14.25">
      <c r="A222" s="75">
        <v>41978</v>
      </c>
      <c r="B222" s="75">
        <v>41982</v>
      </c>
      <c r="C222" s="27">
        <v>4576.2374</v>
      </c>
      <c r="D222" s="27">
        <v>188.02</v>
      </c>
      <c r="E222" s="42">
        <f t="shared" si="88"/>
        <v>4764.2574000000004</v>
      </c>
      <c r="F222" s="42">
        <v>1048.9626000000001</v>
      </c>
      <c r="G222" s="42">
        <f t="shared" si="65"/>
        <v>71.510000000000005</v>
      </c>
      <c r="H222" s="42">
        <f t="shared" si="65"/>
        <v>473.27</v>
      </c>
      <c r="I222" s="42">
        <f t="shared" si="87"/>
        <v>6358</v>
      </c>
    </row>
    <row r="223" spans="1:9" ht="14.25">
      <c r="A223" s="75">
        <v>41983</v>
      </c>
      <c r="B223" s="75">
        <v>41984</v>
      </c>
      <c r="C223" s="27">
        <v>4365.8117999999995</v>
      </c>
      <c r="D223" s="27">
        <v>188.02</v>
      </c>
      <c r="E223" s="42">
        <f t="shared" si="88"/>
        <v>4553.8317999999999</v>
      </c>
      <c r="F223" s="42">
        <v>1048.9626000000001</v>
      </c>
      <c r="G223" s="42">
        <f t="shared" si="65"/>
        <v>71.510000000000005</v>
      </c>
      <c r="H223" s="42">
        <f t="shared" si="65"/>
        <v>473.27</v>
      </c>
      <c r="I223" s="42">
        <f t="shared" si="87"/>
        <v>6147.5743999999995</v>
      </c>
    </row>
    <row r="224" spans="1:9" ht="14.25">
      <c r="A224" s="75">
        <v>41985</v>
      </c>
      <c r="B224" s="75">
        <v>41988</v>
      </c>
      <c r="C224" s="27">
        <v>4371.6917999999996</v>
      </c>
      <c r="D224" s="27">
        <v>188.02</v>
      </c>
      <c r="E224" s="42">
        <f t="shared" si="88"/>
        <v>4559.7118</v>
      </c>
      <c r="F224" s="42">
        <v>1048.9626000000001</v>
      </c>
      <c r="G224" s="42">
        <f t="shared" si="65"/>
        <v>71.510000000000005</v>
      </c>
      <c r="H224" s="42">
        <f t="shared" si="65"/>
        <v>473.27</v>
      </c>
      <c r="I224" s="42">
        <f t="shared" ref="I224:I229" si="89">+E224+F224+G224+H224</f>
        <v>6153.4544000000005</v>
      </c>
    </row>
    <row r="225" spans="1:9" ht="14.25">
      <c r="A225" s="75">
        <v>41989</v>
      </c>
      <c r="B225" s="75">
        <v>41991</v>
      </c>
      <c r="C225" s="27">
        <v>4217.8023999999996</v>
      </c>
      <c r="D225" s="27">
        <v>188.02</v>
      </c>
      <c r="E225" s="42">
        <f t="shared" si="88"/>
        <v>4405.8224</v>
      </c>
      <c r="F225" s="42">
        <v>1048.9626000000001</v>
      </c>
      <c r="G225" s="42">
        <f t="shared" si="65"/>
        <v>71.510000000000005</v>
      </c>
      <c r="H225" s="42">
        <f t="shared" si="65"/>
        <v>473.27</v>
      </c>
      <c r="I225" s="42">
        <f t="shared" si="89"/>
        <v>5999.5650000000005</v>
      </c>
    </row>
    <row r="226" spans="1:9" ht="14.25">
      <c r="A226" s="75">
        <v>41992</v>
      </c>
      <c r="B226" s="75">
        <v>41995</v>
      </c>
      <c r="C226" s="27">
        <v>4300.8672000000006</v>
      </c>
      <c r="D226" s="27">
        <v>188.02</v>
      </c>
      <c r="E226" s="42">
        <f t="shared" ref="E226:E231" si="90">+C226+D226</f>
        <v>4488.887200000001</v>
      </c>
      <c r="F226" s="42">
        <v>1048.9626000000001</v>
      </c>
      <c r="G226" s="42">
        <f t="shared" si="65"/>
        <v>71.510000000000005</v>
      </c>
      <c r="H226" s="42">
        <f t="shared" si="65"/>
        <v>473.27</v>
      </c>
      <c r="I226" s="42">
        <f t="shared" si="89"/>
        <v>6082.6298000000006</v>
      </c>
    </row>
    <row r="227" spans="1:9" ht="14.25">
      <c r="A227" s="75">
        <v>41996</v>
      </c>
      <c r="B227" s="75">
        <v>41999</v>
      </c>
      <c r="C227" s="27">
        <v>4000.9479999999999</v>
      </c>
      <c r="D227" s="27">
        <v>188.02</v>
      </c>
      <c r="E227" s="42">
        <f t="shared" si="90"/>
        <v>4188.9679999999998</v>
      </c>
      <c r="F227" s="42">
        <v>1048.9626000000001</v>
      </c>
      <c r="G227" s="42">
        <f t="shared" si="65"/>
        <v>71.510000000000005</v>
      </c>
      <c r="H227" s="42">
        <f t="shared" si="65"/>
        <v>473.27</v>
      </c>
      <c r="I227" s="42">
        <f t="shared" si="89"/>
        <v>5782.7106000000003</v>
      </c>
    </row>
    <row r="228" spans="1:9" ht="14.25">
      <c r="A228" s="75">
        <v>42000</v>
      </c>
      <c r="B228" s="75">
        <v>42002</v>
      </c>
      <c r="C228" s="27">
        <v>3769.0016000000001</v>
      </c>
      <c r="D228" s="27">
        <v>188.02</v>
      </c>
      <c r="E228" s="42">
        <f t="shared" si="90"/>
        <v>3957.0216</v>
      </c>
      <c r="F228" s="42">
        <v>1048.9626000000001</v>
      </c>
      <c r="G228" s="42">
        <f t="shared" si="65"/>
        <v>71.510000000000005</v>
      </c>
      <c r="H228" s="42">
        <f t="shared" si="65"/>
        <v>473.27</v>
      </c>
      <c r="I228" s="42">
        <f t="shared" si="89"/>
        <v>5550.7641999999996</v>
      </c>
    </row>
    <row r="229" spans="1:9" ht="14.25">
      <c r="A229" s="75">
        <v>42003</v>
      </c>
      <c r="B229" s="75">
        <v>42004</v>
      </c>
      <c r="C229" s="27">
        <v>3769.0016000000001</v>
      </c>
      <c r="D229" s="27">
        <v>188.02</v>
      </c>
      <c r="E229" s="42">
        <f t="shared" si="90"/>
        <v>3957.0216</v>
      </c>
      <c r="F229" s="42">
        <v>1048.9626000000001</v>
      </c>
      <c r="G229" s="42">
        <f t="shared" si="65"/>
        <v>71.510000000000005</v>
      </c>
      <c r="H229" s="42">
        <f t="shared" si="65"/>
        <v>473.27</v>
      </c>
      <c r="I229" s="42">
        <f t="shared" si="89"/>
        <v>5550.7641999999996</v>
      </c>
    </row>
    <row r="230" spans="1:9" ht="14.25">
      <c r="A230" s="75">
        <v>42005</v>
      </c>
      <c r="B230" s="75">
        <v>42006</v>
      </c>
      <c r="C230" s="27">
        <v>3769.0016000000001</v>
      </c>
      <c r="D230" s="27">
        <v>194.65</v>
      </c>
      <c r="E230" s="42">
        <f t="shared" si="90"/>
        <v>3963.6516000000001</v>
      </c>
      <c r="F230" s="42">
        <v>1048.9626000000001</v>
      </c>
      <c r="G230" s="42">
        <f t="shared" si="65"/>
        <v>71.510000000000005</v>
      </c>
      <c r="H230" s="42">
        <f t="shared" si="65"/>
        <v>473.27</v>
      </c>
      <c r="I230" s="42">
        <f t="shared" ref="I230:I235" si="91">+E230+F230+G230+H230</f>
        <v>5557.3942000000006</v>
      </c>
    </row>
    <row r="231" spans="1:9" ht="14.25">
      <c r="A231" s="75">
        <v>42007</v>
      </c>
      <c r="B231" s="75">
        <v>42009</v>
      </c>
      <c r="C231" s="27">
        <v>3942.3538000000003</v>
      </c>
      <c r="D231" s="27">
        <v>194.65</v>
      </c>
      <c r="E231" s="42">
        <f t="shared" si="90"/>
        <v>4137.0038000000004</v>
      </c>
      <c r="F231" s="42">
        <v>1048.9626000000001</v>
      </c>
      <c r="G231" s="42">
        <f t="shared" si="65"/>
        <v>71.510000000000005</v>
      </c>
      <c r="H231" s="42">
        <f t="shared" si="65"/>
        <v>473.27</v>
      </c>
      <c r="I231" s="42">
        <f t="shared" si="91"/>
        <v>5730.7464</v>
      </c>
    </row>
    <row r="232" spans="1:9" ht="14.25">
      <c r="A232" s="75">
        <v>42010</v>
      </c>
      <c r="B232" s="75">
        <v>42012</v>
      </c>
      <c r="C232" s="27">
        <v>3885.1414000000004</v>
      </c>
      <c r="D232" s="27">
        <v>194.65</v>
      </c>
      <c r="E232" s="42">
        <f t="shared" ref="E232:E237" si="92">+C232+D232</f>
        <v>4079.7914000000005</v>
      </c>
      <c r="F232" s="42">
        <v>1048.9626000000001</v>
      </c>
      <c r="G232" s="42">
        <f t="shared" si="65"/>
        <v>71.510000000000005</v>
      </c>
      <c r="H232" s="42">
        <f t="shared" si="65"/>
        <v>473.27</v>
      </c>
      <c r="I232" s="42">
        <f t="shared" si="91"/>
        <v>5673.5340000000015</v>
      </c>
    </row>
    <row r="233" spans="1:9" ht="14.25">
      <c r="A233" s="75">
        <v>42013</v>
      </c>
      <c r="B233" s="75">
        <v>42017</v>
      </c>
      <c r="C233" s="27">
        <v>3833.4951999999998</v>
      </c>
      <c r="D233" s="27">
        <v>194.65</v>
      </c>
      <c r="E233" s="42">
        <f t="shared" si="92"/>
        <v>4028.1451999999999</v>
      </c>
      <c r="F233" s="42">
        <v>1048.9626000000001</v>
      </c>
      <c r="G233" s="42">
        <f t="shared" si="65"/>
        <v>71.510000000000005</v>
      </c>
      <c r="H233" s="42">
        <f t="shared" si="65"/>
        <v>473.27</v>
      </c>
      <c r="I233" s="42">
        <f t="shared" si="91"/>
        <v>5621.8878000000004</v>
      </c>
    </row>
    <row r="234" spans="1:9" ht="14.25">
      <c r="A234" s="75">
        <v>42018</v>
      </c>
      <c r="B234" s="75">
        <v>42019</v>
      </c>
      <c r="C234" s="27">
        <v>3586.1043999999997</v>
      </c>
      <c r="D234" s="27">
        <v>194.65</v>
      </c>
      <c r="E234" s="42">
        <f t="shared" si="92"/>
        <v>3780.7543999999998</v>
      </c>
      <c r="F234" s="42">
        <v>1048.9626000000001</v>
      </c>
      <c r="G234" s="42">
        <f t="shared" si="65"/>
        <v>71.510000000000005</v>
      </c>
      <c r="H234" s="42">
        <f t="shared" si="65"/>
        <v>473.27</v>
      </c>
      <c r="I234" s="42">
        <f t="shared" si="91"/>
        <v>5374.4969999999994</v>
      </c>
    </row>
    <row r="235" spans="1:9" ht="14.25">
      <c r="A235" s="75">
        <v>42020</v>
      </c>
      <c r="B235" s="75">
        <v>42023</v>
      </c>
      <c r="C235" s="27">
        <v>3730.1544000000004</v>
      </c>
      <c r="D235" s="27">
        <v>194.65</v>
      </c>
      <c r="E235" s="42">
        <f t="shared" si="92"/>
        <v>3924.8044000000004</v>
      </c>
      <c r="F235" s="42">
        <v>1048.9626000000001</v>
      </c>
      <c r="G235" s="42">
        <f t="shared" si="65"/>
        <v>71.510000000000005</v>
      </c>
      <c r="H235" s="42">
        <f t="shared" si="65"/>
        <v>473.27</v>
      </c>
      <c r="I235" s="42">
        <f t="shared" si="91"/>
        <v>5518.5470000000005</v>
      </c>
    </row>
    <row r="236" spans="1:9" ht="14.25">
      <c r="A236" s="75">
        <v>42024</v>
      </c>
      <c r="B236" s="75">
        <v>42026</v>
      </c>
      <c r="C236" s="27">
        <v>3711.7696000000001</v>
      </c>
      <c r="D236" s="27">
        <v>194.65</v>
      </c>
      <c r="E236" s="42">
        <f t="shared" si="92"/>
        <v>3906.4196000000002</v>
      </c>
      <c r="F236" s="42">
        <v>1048.9626000000001</v>
      </c>
      <c r="G236" s="42">
        <f t="shared" si="65"/>
        <v>71.510000000000005</v>
      </c>
      <c r="H236" s="42">
        <f t="shared" si="65"/>
        <v>473.27</v>
      </c>
      <c r="I236" s="42">
        <f t="shared" ref="I236:I241" si="93">+E236+F236+G236+H236</f>
        <v>5500.1622000000007</v>
      </c>
    </row>
    <row r="237" spans="1:9" ht="14.25">
      <c r="A237" s="75">
        <v>42027</v>
      </c>
      <c r="B237" s="75">
        <v>42030</v>
      </c>
      <c r="C237" s="27">
        <v>3672.3638000000001</v>
      </c>
      <c r="D237" s="27">
        <v>194.65</v>
      </c>
      <c r="E237" s="42">
        <f t="shared" si="92"/>
        <v>3867.0138000000002</v>
      </c>
      <c r="F237" s="42">
        <v>1048.9626000000001</v>
      </c>
      <c r="G237" s="42">
        <f t="shared" si="65"/>
        <v>71.510000000000005</v>
      </c>
      <c r="H237" s="42">
        <f t="shared" si="65"/>
        <v>473.27</v>
      </c>
      <c r="I237" s="42">
        <f t="shared" si="93"/>
        <v>5460.7564000000002</v>
      </c>
    </row>
    <row r="238" spans="1:9" ht="14.25">
      <c r="A238" s="75">
        <v>42031</v>
      </c>
      <c r="B238" s="75">
        <v>42033</v>
      </c>
      <c r="C238" s="27">
        <v>3731.3989999999999</v>
      </c>
      <c r="D238" s="27">
        <v>194.65</v>
      </c>
      <c r="E238" s="42">
        <f t="shared" ref="E238:E243" si="94">+C238+D238</f>
        <v>3926.049</v>
      </c>
      <c r="F238" s="42">
        <v>1048.9626000000001</v>
      </c>
      <c r="G238" s="42">
        <f t="shared" si="65"/>
        <v>71.510000000000005</v>
      </c>
      <c r="H238" s="42">
        <f t="shared" si="65"/>
        <v>473.27</v>
      </c>
      <c r="I238" s="42">
        <f t="shared" si="93"/>
        <v>5519.7916000000005</v>
      </c>
    </row>
    <row r="239" spans="1:9" ht="14.25">
      <c r="A239" s="75">
        <v>42034</v>
      </c>
      <c r="B239" s="75">
        <v>42035</v>
      </c>
      <c r="C239" s="27">
        <v>3686.5639999999999</v>
      </c>
      <c r="D239" s="27">
        <v>194.65</v>
      </c>
      <c r="E239" s="42">
        <f t="shared" si="94"/>
        <v>3881.2139999999999</v>
      </c>
      <c r="F239" s="42">
        <v>1048.9626000000001</v>
      </c>
      <c r="G239" s="42">
        <f t="shared" si="65"/>
        <v>71.510000000000005</v>
      </c>
      <c r="H239" s="42">
        <f t="shared" si="65"/>
        <v>473.27</v>
      </c>
      <c r="I239" s="42">
        <f t="shared" si="93"/>
        <v>5474.9565999999995</v>
      </c>
    </row>
    <row r="240" spans="1:9" ht="14.25">
      <c r="A240" s="75">
        <v>42036</v>
      </c>
      <c r="B240" s="75">
        <v>42037</v>
      </c>
      <c r="C240" s="27">
        <v>3686.5639999999999</v>
      </c>
      <c r="D240" s="27">
        <v>204.97</v>
      </c>
      <c r="E240" s="42">
        <f t="shared" si="94"/>
        <v>3891.5339999999997</v>
      </c>
      <c r="F240" s="42">
        <v>1087.3499999999999</v>
      </c>
      <c r="G240" s="42">
        <f t="shared" si="65"/>
        <v>71.510000000000005</v>
      </c>
      <c r="H240" s="42">
        <f>+'Otros Cargos'!E59</f>
        <v>487.99</v>
      </c>
      <c r="I240" s="42">
        <f t="shared" si="93"/>
        <v>5538.384</v>
      </c>
    </row>
    <row r="241" spans="1:9" ht="14.25">
      <c r="A241" s="75">
        <v>42038</v>
      </c>
      <c r="B241" s="75">
        <v>42040</v>
      </c>
      <c r="C241" s="27">
        <v>3910</v>
      </c>
      <c r="D241" s="27">
        <v>204.97</v>
      </c>
      <c r="E241" s="42">
        <f t="shared" si="94"/>
        <v>4114.97</v>
      </c>
      <c r="F241" s="42">
        <f t="shared" ref="F241:F246" si="95">+F240</f>
        <v>1087.3499999999999</v>
      </c>
      <c r="G241" s="42">
        <f t="shared" ref="G241:G271" si="96">+G238</f>
        <v>71.510000000000005</v>
      </c>
      <c r="H241" s="42">
        <f t="shared" ref="H241:H246" si="97">+H240</f>
        <v>487.99</v>
      </c>
      <c r="I241" s="42">
        <f t="shared" si="93"/>
        <v>5761.82</v>
      </c>
    </row>
    <row r="242" spans="1:9" ht="14.25">
      <c r="A242" s="75">
        <v>42041</v>
      </c>
      <c r="B242" s="75">
        <v>42044</v>
      </c>
      <c r="C242" s="27">
        <v>4080.9162000000006</v>
      </c>
      <c r="D242" s="27">
        <v>204.97</v>
      </c>
      <c r="E242" s="42">
        <f t="shared" si="94"/>
        <v>4285.8862000000008</v>
      </c>
      <c r="F242" s="42">
        <f t="shared" si="95"/>
        <v>1087.3499999999999</v>
      </c>
      <c r="G242" s="42">
        <f t="shared" si="96"/>
        <v>71.510000000000005</v>
      </c>
      <c r="H242" s="42">
        <f t="shared" si="97"/>
        <v>487.99</v>
      </c>
      <c r="I242" s="42">
        <f t="shared" ref="I242:I247" si="98">+E242+F242+G242+H242</f>
        <v>5932.7362000000012</v>
      </c>
    </row>
    <row r="243" spans="1:9" ht="14.25">
      <c r="A243" s="75">
        <v>42045</v>
      </c>
      <c r="B243" s="75">
        <v>42047</v>
      </c>
      <c r="C243" s="27">
        <v>4291.4984000000004</v>
      </c>
      <c r="D243" s="27">
        <v>204.97</v>
      </c>
      <c r="E243" s="42">
        <f t="shared" si="94"/>
        <v>4496.4684000000007</v>
      </c>
      <c r="F243" s="42">
        <f t="shared" si="95"/>
        <v>1087.3499999999999</v>
      </c>
      <c r="G243" s="42">
        <f t="shared" si="96"/>
        <v>71.510000000000005</v>
      </c>
      <c r="H243" s="42">
        <f t="shared" si="97"/>
        <v>487.99</v>
      </c>
      <c r="I243" s="42">
        <f t="shared" si="98"/>
        <v>6143.3184000000001</v>
      </c>
    </row>
    <row r="244" spans="1:9" ht="14.25">
      <c r="A244" s="75">
        <v>42048</v>
      </c>
      <c r="B244" s="75">
        <v>42051</v>
      </c>
      <c r="C244" s="27">
        <v>4221.7713999999996</v>
      </c>
      <c r="D244" s="27">
        <v>204.97</v>
      </c>
      <c r="E244" s="42">
        <f t="shared" ref="E244:E249" si="99">+C244+D244</f>
        <v>4426.7413999999999</v>
      </c>
      <c r="F244" s="42">
        <f t="shared" si="95"/>
        <v>1087.3499999999999</v>
      </c>
      <c r="G244" s="42">
        <f t="shared" si="96"/>
        <v>71.510000000000005</v>
      </c>
      <c r="H244" s="42">
        <f t="shared" si="97"/>
        <v>487.99</v>
      </c>
      <c r="I244" s="42">
        <f t="shared" si="98"/>
        <v>6073.5913999999993</v>
      </c>
    </row>
    <row r="245" spans="1:9" ht="14.25">
      <c r="A245" s="75">
        <v>42052</v>
      </c>
      <c r="B245" s="75">
        <v>42054</v>
      </c>
      <c r="C245" s="27">
        <v>4537.1941999999999</v>
      </c>
      <c r="D245" s="27">
        <v>204.97</v>
      </c>
      <c r="E245" s="42">
        <f t="shared" si="99"/>
        <v>4742.1642000000002</v>
      </c>
      <c r="F245" s="42">
        <f t="shared" si="95"/>
        <v>1087.3499999999999</v>
      </c>
      <c r="G245" s="42">
        <f t="shared" si="96"/>
        <v>71.510000000000005</v>
      </c>
      <c r="H245" s="42">
        <f t="shared" si="97"/>
        <v>487.99</v>
      </c>
      <c r="I245" s="42">
        <f t="shared" si="98"/>
        <v>6389.0141999999996</v>
      </c>
    </row>
    <row r="246" spans="1:9" ht="14.25">
      <c r="A246" s="75">
        <v>42055</v>
      </c>
      <c r="B246" s="75">
        <v>42058</v>
      </c>
      <c r="C246" s="27">
        <v>4427.1794</v>
      </c>
      <c r="D246" s="27">
        <v>204.97</v>
      </c>
      <c r="E246" s="42">
        <f t="shared" si="99"/>
        <v>4632.1494000000002</v>
      </c>
      <c r="F246" s="42">
        <f t="shared" si="95"/>
        <v>1087.3499999999999</v>
      </c>
      <c r="G246" s="42">
        <f t="shared" si="96"/>
        <v>71.510000000000005</v>
      </c>
      <c r="H246" s="42">
        <f t="shared" si="97"/>
        <v>487.99</v>
      </c>
      <c r="I246" s="42">
        <f t="shared" si="98"/>
        <v>6278.9994000000006</v>
      </c>
    </row>
    <row r="247" spans="1:9" ht="14.25">
      <c r="A247" s="75">
        <v>42059</v>
      </c>
      <c r="B247" s="75">
        <v>42061</v>
      </c>
      <c r="C247" s="27">
        <v>4524.0232000000005</v>
      </c>
      <c r="D247" s="27">
        <v>204.97</v>
      </c>
      <c r="E247" s="42">
        <f t="shared" si="99"/>
        <v>4728.9932000000008</v>
      </c>
      <c r="F247" s="42">
        <f t="shared" ref="F247:F252" si="100">+F246</f>
        <v>1087.3499999999999</v>
      </c>
      <c r="G247" s="42">
        <f t="shared" si="96"/>
        <v>71.510000000000005</v>
      </c>
      <c r="H247" s="42">
        <f t="shared" ref="H247:H252" si="101">+H246</f>
        <v>487.99</v>
      </c>
      <c r="I247" s="42">
        <f t="shared" si="98"/>
        <v>6375.8432000000012</v>
      </c>
    </row>
    <row r="248" spans="1:9" ht="14.25">
      <c r="A248" s="75">
        <v>42062</v>
      </c>
      <c r="B248" s="75">
        <v>42063</v>
      </c>
      <c r="C248" s="27">
        <v>4781.9393999999993</v>
      </c>
      <c r="D248" s="27">
        <v>204.97</v>
      </c>
      <c r="E248" s="42">
        <f t="shared" si="99"/>
        <v>4986.9093999999996</v>
      </c>
      <c r="F248" s="42">
        <f t="shared" si="100"/>
        <v>1087.3499999999999</v>
      </c>
      <c r="G248" s="42">
        <f t="shared" si="96"/>
        <v>71.510000000000005</v>
      </c>
      <c r="H248" s="42">
        <f t="shared" si="101"/>
        <v>487.99</v>
      </c>
      <c r="I248" s="42">
        <f t="shared" ref="I248:I253" si="102">+E248+F248+G248+H248</f>
        <v>6633.759399999999</v>
      </c>
    </row>
    <row r="249" spans="1:9" ht="14.25">
      <c r="A249" s="75">
        <v>42064</v>
      </c>
      <c r="B249" s="75">
        <v>42065</v>
      </c>
      <c r="C249" s="27">
        <v>4781.9393999999993</v>
      </c>
      <c r="D249" s="27">
        <v>196.43</v>
      </c>
      <c r="E249" s="42">
        <f t="shared" si="99"/>
        <v>4978.3693999999996</v>
      </c>
      <c r="F249" s="42">
        <f t="shared" si="100"/>
        <v>1087.3499999999999</v>
      </c>
      <c r="G249" s="42">
        <f t="shared" si="96"/>
        <v>71.510000000000005</v>
      </c>
      <c r="H249" s="42">
        <f t="shared" si="101"/>
        <v>487.99</v>
      </c>
      <c r="I249" s="42">
        <f t="shared" si="102"/>
        <v>6625.2194</v>
      </c>
    </row>
    <row r="250" spans="1:9" ht="14.25">
      <c r="A250" s="75">
        <v>42066</v>
      </c>
      <c r="B250" s="75">
        <v>42068</v>
      </c>
      <c r="C250" s="27">
        <v>4752.5393999999997</v>
      </c>
      <c r="D250" s="27">
        <v>196.43</v>
      </c>
      <c r="E250" s="42">
        <f t="shared" ref="E250:E255" si="103">+C250+D250</f>
        <v>4948.9694</v>
      </c>
      <c r="F250" s="42">
        <f t="shared" si="100"/>
        <v>1087.3499999999999</v>
      </c>
      <c r="G250" s="42">
        <f t="shared" si="96"/>
        <v>71.510000000000005</v>
      </c>
      <c r="H250" s="42">
        <f t="shared" si="101"/>
        <v>487.99</v>
      </c>
      <c r="I250" s="42">
        <f t="shared" si="102"/>
        <v>6595.8194000000003</v>
      </c>
    </row>
    <row r="251" spans="1:9" ht="14.25">
      <c r="A251" s="75">
        <v>42069</v>
      </c>
      <c r="B251" s="75">
        <v>42072</v>
      </c>
      <c r="C251" s="27">
        <v>4757.1843999999992</v>
      </c>
      <c r="D251" s="27">
        <v>196.43</v>
      </c>
      <c r="E251" s="42">
        <f t="shared" si="103"/>
        <v>4953.6143999999995</v>
      </c>
      <c r="F251" s="42">
        <f t="shared" si="100"/>
        <v>1087.3499999999999</v>
      </c>
      <c r="G251" s="42">
        <f t="shared" si="96"/>
        <v>71.510000000000005</v>
      </c>
      <c r="H251" s="42">
        <f t="shared" si="101"/>
        <v>487.99</v>
      </c>
      <c r="I251" s="42">
        <f t="shared" si="102"/>
        <v>6600.4643999999989</v>
      </c>
    </row>
    <row r="252" spans="1:9" ht="14.25">
      <c r="A252" s="75">
        <v>42073</v>
      </c>
      <c r="B252" s="75">
        <v>42075</v>
      </c>
      <c r="C252" s="27">
        <v>4613.1831999999986</v>
      </c>
      <c r="D252" s="27">
        <v>196.43</v>
      </c>
      <c r="E252" s="42">
        <f t="shared" si="103"/>
        <v>4809.6131999999989</v>
      </c>
      <c r="F252" s="42">
        <f t="shared" si="100"/>
        <v>1087.3499999999999</v>
      </c>
      <c r="G252" s="42">
        <f t="shared" si="96"/>
        <v>71.510000000000005</v>
      </c>
      <c r="H252" s="42">
        <f t="shared" si="101"/>
        <v>487.99</v>
      </c>
      <c r="I252" s="42">
        <f t="shared" si="102"/>
        <v>6456.4631999999983</v>
      </c>
    </row>
    <row r="253" spans="1:9" ht="14.25">
      <c r="A253" s="75">
        <v>42076</v>
      </c>
      <c r="B253" s="75">
        <v>42079</v>
      </c>
      <c r="C253" s="27">
        <v>4629.6866</v>
      </c>
      <c r="D253" s="27">
        <v>196.43</v>
      </c>
      <c r="E253" s="42">
        <f t="shared" si="103"/>
        <v>4826.1166000000003</v>
      </c>
      <c r="F253" s="42">
        <f t="shared" ref="F253:F273" si="104">+F252</f>
        <v>1087.3499999999999</v>
      </c>
      <c r="G253" s="42">
        <f t="shared" si="96"/>
        <v>71.510000000000005</v>
      </c>
      <c r="H253" s="42">
        <f t="shared" ref="H253:H272" si="105">+H252</f>
        <v>487.99</v>
      </c>
      <c r="I253" s="42">
        <f t="shared" si="102"/>
        <v>6472.9665999999997</v>
      </c>
    </row>
    <row r="254" spans="1:9" ht="14.25">
      <c r="A254" s="75">
        <v>42080</v>
      </c>
      <c r="B254" s="75">
        <v>42082</v>
      </c>
      <c r="C254" s="27">
        <v>4347.5053999999991</v>
      </c>
      <c r="D254" s="27">
        <v>196.43</v>
      </c>
      <c r="E254" s="42">
        <f t="shared" si="103"/>
        <v>4543.9353999999994</v>
      </c>
      <c r="F254" s="42">
        <f t="shared" si="104"/>
        <v>1087.3499999999999</v>
      </c>
      <c r="G254" s="42">
        <f t="shared" si="96"/>
        <v>71.510000000000005</v>
      </c>
      <c r="H254" s="42">
        <f t="shared" si="105"/>
        <v>487.99</v>
      </c>
      <c r="I254" s="42">
        <f t="shared" ref="I254:I259" si="106">+E254+F254+G254+H254</f>
        <v>6190.7853999999988</v>
      </c>
    </row>
    <row r="255" spans="1:9" ht="14.25">
      <c r="A255" s="75">
        <v>42083</v>
      </c>
      <c r="B255" s="75">
        <v>42087</v>
      </c>
      <c r="C255" s="27">
        <v>4614.8984</v>
      </c>
      <c r="D255" s="27">
        <v>196.43</v>
      </c>
      <c r="E255" s="42">
        <f t="shared" si="103"/>
        <v>4811.3284000000003</v>
      </c>
      <c r="F255" s="42">
        <f t="shared" si="104"/>
        <v>1087.3499999999999</v>
      </c>
      <c r="G255" s="42">
        <f t="shared" si="96"/>
        <v>71.510000000000005</v>
      </c>
      <c r="H255" s="42">
        <f t="shared" si="105"/>
        <v>487.99</v>
      </c>
      <c r="I255" s="42">
        <f t="shared" si="106"/>
        <v>6458.1784000000007</v>
      </c>
    </row>
    <row r="256" spans="1:9" ht="14.25">
      <c r="A256" s="75">
        <v>42088</v>
      </c>
      <c r="B256" s="75">
        <v>42089</v>
      </c>
      <c r="C256" s="27">
        <v>4376.5623999999998</v>
      </c>
      <c r="D256" s="27">
        <v>196.43</v>
      </c>
      <c r="E256" s="42">
        <f t="shared" ref="E256:E261" si="107">+C256+D256</f>
        <v>4572.9924000000001</v>
      </c>
      <c r="F256" s="42">
        <f t="shared" si="104"/>
        <v>1087.3499999999999</v>
      </c>
      <c r="G256" s="42">
        <f t="shared" si="96"/>
        <v>71.510000000000005</v>
      </c>
      <c r="H256" s="42">
        <f t="shared" si="105"/>
        <v>487.99</v>
      </c>
      <c r="I256" s="42">
        <f t="shared" si="106"/>
        <v>6219.8423999999995</v>
      </c>
    </row>
    <row r="257" spans="1:9" ht="14.25">
      <c r="A257" s="75">
        <v>42090</v>
      </c>
      <c r="B257" s="75">
        <v>42093</v>
      </c>
      <c r="C257" s="27">
        <v>4227.8375999999998</v>
      </c>
      <c r="D257" s="27">
        <v>196.43</v>
      </c>
      <c r="E257" s="42">
        <f t="shared" si="107"/>
        <v>4424.2676000000001</v>
      </c>
      <c r="F257" s="42">
        <f t="shared" si="104"/>
        <v>1087.3499999999999</v>
      </c>
      <c r="G257" s="42">
        <f t="shared" si="96"/>
        <v>71.510000000000005</v>
      </c>
      <c r="H257" s="42">
        <f t="shared" si="105"/>
        <v>487.99</v>
      </c>
      <c r="I257" s="42">
        <f t="shared" si="106"/>
        <v>6071.1175999999996</v>
      </c>
    </row>
    <row r="258" spans="1:9" ht="14.25">
      <c r="A258" s="75">
        <v>42094</v>
      </c>
      <c r="B258" s="75">
        <v>42094</v>
      </c>
      <c r="C258" s="27">
        <v>4290.5965999999999</v>
      </c>
      <c r="D258" s="27">
        <v>196.43</v>
      </c>
      <c r="E258" s="42">
        <f t="shared" si="107"/>
        <v>4487.0266000000001</v>
      </c>
      <c r="F258" s="42">
        <f t="shared" si="104"/>
        <v>1087.3499999999999</v>
      </c>
      <c r="G258" s="42">
        <f t="shared" si="96"/>
        <v>71.510000000000005</v>
      </c>
      <c r="H258" s="42">
        <f t="shared" si="105"/>
        <v>487.99</v>
      </c>
      <c r="I258" s="42">
        <f t="shared" si="106"/>
        <v>6133.8765999999996</v>
      </c>
    </row>
    <row r="259" spans="1:9" ht="14.25">
      <c r="A259" s="75">
        <v>42095</v>
      </c>
      <c r="B259" s="75">
        <v>42095</v>
      </c>
      <c r="C259" s="27">
        <v>4290.5965999999999</v>
      </c>
      <c r="D259" s="27">
        <v>204.89</v>
      </c>
      <c r="E259" s="42">
        <f t="shared" si="107"/>
        <v>4495.4866000000002</v>
      </c>
      <c r="F259" s="42">
        <f t="shared" si="104"/>
        <v>1087.3499999999999</v>
      </c>
      <c r="G259" s="42">
        <f t="shared" si="96"/>
        <v>71.510000000000005</v>
      </c>
      <c r="H259" s="42">
        <f t="shared" si="105"/>
        <v>487.99</v>
      </c>
      <c r="I259" s="42">
        <f t="shared" si="106"/>
        <v>6142.3366000000005</v>
      </c>
    </row>
    <row r="260" spans="1:9" ht="14.25">
      <c r="A260" s="75">
        <v>42096</v>
      </c>
      <c r="B260" s="75">
        <v>42100</v>
      </c>
      <c r="C260" s="27">
        <v>4242.0965999999989</v>
      </c>
      <c r="D260" s="27">
        <v>204.89</v>
      </c>
      <c r="E260" s="42">
        <f t="shared" si="107"/>
        <v>4446.9865999999993</v>
      </c>
      <c r="F260" s="42">
        <f t="shared" si="104"/>
        <v>1087.3499999999999</v>
      </c>
      <c r="G260" s="42">
        <f t="shared" si="96"/>
        <v>71.510000000000005</v>
      </c>
      <c r="H260" s="42">
        <f t="shared" si="105"/>
        <v>487.99</v>
      </c>
      <c r="I260" s="42">
        <f t="shared" ref="I260:I265" si="108">+E260+F260+G260+H260</f>
        <v>6093.8365999999987</v>
      </c>
    </row>
    <row r="261" spans="1:9" ht="14.25">
      <c r="A261" s="75">
        <v>42101</v>
      </c>
      <c r="B261" s="75">
        <v>42103</v>
      </c>
      <c r="C261" s="27">
        <v>4213.1472000000003</v>
      </c>
      <c r="D261" s="27">
        <v>204.89</v>
      </c>
      <c r="E261" s="42">
        <f t="shared" si="107"/>
        <v>4418.0372000000007</v>
      </c>
      <c r="F261" s="42">
        <f t="shared" si="104"/>
        <v>1087.3499999999999</v>
      </c>
      <c r="G261" s="42">
        <f t="shared" si="96"/>
        <v>71.510000000000005</v>
      </c>
      <c r="H261" s="42">
        <f t="shared" si="105"/>
        <v>487.99</v>
      </c>
      <c r="I261" s="42">
        <f t="shared" si="108"/>
        <v>6064.887200000001</v>
      </c>
    </row>
    <row r="262" spans="1:9" ht="14.25">
      <c r="A262" s="75">
        <v>42104</v>
      </c>
      <c r="B262" s="75">
        <v>42107</v>
      </c>
      <c r="C262" s="27">
        <v>4187.7947999999997</v>
      </c>
      <c r="D262" s="27">
        <v>204.89</v>
      </c>
      <c r="E262" s="42">
        <f t="shared" ref="E262:E267" si="109">+C262+D262</f>
        <v>4392.6848</v>
      </c>
      <c r="F262" s="42">
        <f t="shared" si="104"/>
        <v>1087.3499999999999</v>
      </c>
      <c r="G262" s="42">
        <f t="shared" si="96"/>
        <v>71.510000000000005</v>
      </c>
      <c r="H262" s="42">
        <f t="shared" si="105"/>
        <v>487.99</v>
      </c>
      <c r="I262" s="42">
        <f t="shared" si="108"/>
        <v>6039.5347999999994</v>
      </c>
    </row>
    <row r="263" spans="1:9" ht="14.25">
      <c r="A263" s="75">
        <v>42108</v>
      </c>
      <c r="B263" s="75">
        <v>42110</v>
      </c>
      <c r="C263" s="27">
        <v>4333.4228000000003</v>
      </c>
      <c r="D263" s="27">
        <v>204.89</v>
      </c>
      <c r="E263" s="42">
        <f t="shared" si="109"/>
        <v>4538.3128000000006</v>
      </c>
      <c r="F263" s="42">
        <f t="shared" si="104"/>
        <v>1087.3499999999999</v>
      </c>
      <c r="G263" s="42">
        <f t="shared" si="96"/>
        <v>71.510000000000005</v>
      </c>
      <c r="H263" s="42">
        <f t="shared" si="105"/>
        <v>487.99</v>
      </c>
      <c r="I263" s="42">
        <f t="shared" si="108"/>
        <v>6185.1628000000001</v>
      </c>
    </row>
    <row r="264" spans="1:9" ht="14.25">
      <c r="A264" s="75">
        <v>42111</v>
      </c>
      <c r="B264" s="75">
        <v>42114</v>
      </c>
      <c r="C264" s="27">
        <v>4672.0324000000001</v>
      </c>
      <c r="D264" s="27">
        <v>204.89</v>
      </c>
      <c r="E264" s="42">
        <f t="shared" si="109"/>
        <v>4876.9224000000004</v>
      </c>
      <c r="F264" s="42">
        <f t="shared" si="104"/>
        <v>1087.3499999999999</v>
      </c>
      <c r="G264" s="42">
        <f t="shared" si="96"/>
        <v>71.510000000000005</v>
      </c>
      <c r="H264" s="42">
        <f t="shared" si="105"/>
        <v>487.99</v>
      </c>
      <c r="I264" s="42">
        <f t="shared" si="108"/>
        <v>6523.7723999999998</v>
      </c>
    </row>
    <row r="265" spans="1:9" ht="14.25">
      <c r="A265" s="75">
        <v>42115</v>
      </c>
      <c r="B265" s="75">
        <v>42117</v>
      </c>
      <c r="C265" s="27">
        <v>4589.8103999999994</v>
      </c>
      <c r="D265" s="27">
        <v>204.89</v>
      </c>
      <c r="E265" s="42">
        <f t="shared" si="109"/>
        <v>4794.7003999999997</v>
      </c>
      <c r="F265" s="42">
        <f t="shared" si="104"/>
        <v>1087.3499999999999</v>
      </c>
      <c r="G265" s="42">
        <f t="shared" si="96"/>
        <v>71.510000000000005</v>
      </c>
      <c r="H265" s="42">
        <f t="shared" si="105"/>
        <v>487.99</v>
      </c>
      <c r="I265" s="42">
        <f t="shared" si="108"/>
        <v>6441.5504000000001</v>
      </c>
    </row>
    <row r="266" spans="1:9" ht="14.25">
      <c r="A266" s="75">
        <v>42118</v>
      </c>
      <c r="B266" s="75">
        <v>42121</v>
      </c>
      <c r="C266" s="27">
        <v>4501.1596</v>
      </c>
      <c r="D266" s="27">
        <v>204.89</v>
      </c>
      <c r="E266" s="42">
        <f t="shared" si="109"/>
        <v>4706.0496000000003</v>
      </c>
      <c r="F266" s="42">
        <f t="shared" si="104"/>
        <v>1087.3499999999999</v>
      </c>
      <c r="G266" s="42">
        <f t="shared" si="96"/>
        <v>71.510000000000005</v>
      </c>
      <c r="H266" s="42">
        <f t="shared" si="105"/>
        <v>487.99</v>
      </c>
      <c r="I266" s="42">
        <f t="shared" ref="I266:I271" si="110">+E266+F266+G266+H266</f>
        <v>6352.8996000000006</v>
      </c>
    </row>
    <row r="267" spans="1:9" ht="14.25">
      <c r="A267" s="75">
        <v>42122</v>
      </c>
      <c r="B267" s="75">
        <v>42124</v>
      </c>
      <c r="C267" s="27">
        <v>4645.3567999999996</v>
      </c>
      <c r="D267" s="27">
        <v>204.89</v>
      </c>
      <c r="E267" s="42">
        <f t="shared" si="109"/>
        <v>4850.2467999999999</v>
      </c>
      <c r="F267" s="42">
        <f t="shared" si="104"/>
        <v>1087.3499999999999</v>
      </c>
      <c r="G267" s="42">
        <f t="shared" si="96"/>
        <v>71.510000000000005</v>
      </c>
      <c r="H267" s="42">
        <f t="shared" si="105"/>
        <v>487.99</v>
      </c>
      <c r="I267" s="42">
        <f t="shared" si="110"/>
        <v>6497.0967999999993</v>
      </c>
    </row>
    <row r="268" spans="1:9" ht="14.25">
      <c r="A268" s="75">
        <v>42125</v>
      </c>
      <c r="B268" s="75">
        <v>42128</v>
      </c>
      <c r="C268" s="27">
        <v>4649.5185333333329</v>
      </c>
      <c r="D268" s="27">
        <v>194.18</v>
      </c>
      <c r="E268" s="42">
        <f t="shared" ref="E268:E273" si="111">+C268+D268</f>
        <v>4843.6985333333332</v>
      </c>
      <c r="F268" s="42">
        <f t="shared" si="104"/>
        <v>1087.3499999999999</v>
      </c>
      <c r="G268" s="42">
        <f t="shared" si="96"/>
        <v>71.510000000000005</v>
      </c>
      <c r="H268" s="42">
        <f t="shared" si="105"/>
        <v>487.99</v>
      </c>
      <c r="I268" s="42">
        <f t="shared" si="110"/>
        <v>6490.5485333333327</v>
      </c>
    </row>
    <row r="269" spans="1:9" ht="14.25">
      <c r="A269" s="75">
        <v>42129</v>
      </c>
      <c r="B269" s="75">
        <v>42131</v>
      </c>
      <c r="C269" s="27">
        <v>4770.4026666666668</v>
      </c>
      <c r="D269" s="27">
        <v>194.18</v>
      </c>
      <c r="E269" s="42">
        <f t="shared" si="111"/>
        <v>4964.5826666666671</v>
      </c>
      <c r="F269" s="42">
        <f t="shared" si="104"/>
        <v>1087.3499999999999</v>
      </c>
      <c r="G269" s="42">
        <f t="shared" si="96"/>
        <v>71.510000000000005</v>
      </c>
      <c r="H269" s="42">
        <f t="shared" si="105"/>
        <v>487.99</v>
      </c>
      <c r="I269" s="42">
        <f t="shared" si="110"/>
        <v>6611.4326666666675</v>
      </c>
    </row>
    <row r="270" spans="1:9" ht="14.25">
      <c r="A270" s="75">
        <v>42132</v>
      </c>
      <c r="B270" s="75">
        <v>42135</v>
      </c>
      <c r="C270" s="27">
        <v>4839.5379999999996</v>
      </c>
      <c r="D270" s="27">
        <v>194.18</v>
      </c>
      <c r="E270" s="42">
        <f t="shared" si="111"/>
        <v>5033.7179999999998</v>
      </c>
      <c r="F270" s="42">
        <f t="shared" si="104"/>
        <v>1087.3499999999999</v>
      </c>
      <c r="G270" s="42">
        <f t="shared" si="96"/>
        <v>71.510000000000005</v>
      </c>
      <c r="H270" s="42">
        <f t="shared" si="105"/>
        <v>487.99</v>
      </c>
      <c r="I270" s="42">
        <f t="shared" si="110"/>
        <v>6680.5679999999993</v>
      </c>
    </row>
    <row r="271" spans="1:9" ht="14.25">
      <c r="A271" s="75">
        <v>42136</v>
      </c>
      <c r="B271" s="75">
        <v>42138</v>
      </c>
      <c r="C271" s="27">
        <v>4655.2347</v>
      </c>
      <c r="D271" s="27">
        <v>194.18</v>
      </c>
      <c r="E271" s="42">
        <f t="shared" si="111"/>
        <v>4849.4147000000003</v>
      </c>
      <c r="F271" s="42">
        <f t="shared" si="104"/>
        <v>1087.3499999999999</v>
      </c>
      <c r="G271" s="42">
        <f t="shared" si="96"/>
        <v>71.510000000000005</v>
      </c>
      <c r="H271" s="42">
        <f t="shared" si="105"/>
        <v>487.99</v>
      </c>
      <c r="I271" s="42">
        <f t="shared" si="110"/>
        <v>6496.2646999999997</v>
      </c>
    </row>
    <row r="272" spans="1:9" ht="14.25">
      <c r="A272" s="75">
        <v>42139</v>
      </c>
      <c r="B272" s="75">
        <v>42143</v>
      </c>
      <c r="C272" s="27">
        <v>4773.2190333333328</v>
      </c>
      <c r="D272" s="27">
        <v>194.18</v>
      </c>
      <c r="E272" s="42">
        <f t="shared" si="111"/>
        <v>4967.3990333333331</v>
      </c>
      <c r="F272" s="42">
        <f t="shared" si="104"/>
        <v>1087.3499999999999</v>
      </c>
      <c r="G272" s="42">
        <f t="shared" ref="G272:G277" si="112">+G271</f>
        <v>71.510000000000005</v>
      </c>
      <c r="H272" s="42">
        <f t="shared" si="105"/>
        <v>487.99</v>
      </c>
      <c r="I272" s="42">
        <f t="shared" ref="I272:I277" si="113">+E272+F272+G272+H272</f>
        <v>6614.2490333333335</v>
      </c>
    </row>
    <row r="273" spans="1:9" ht="14.25">
      <c r="A273" s="75">
        <v>42144</v>
      </c>
      <c r="B273" s="75">
        <v>42145</v>
      </c>
      <c r="C273" s="27">
        <v>4815.4848000000002</v>
      </c>
      <c r="D273" s="27">
        <v>194.17520000000002</v>
      </c>
      <c r="E273" s="42">
        <f t="shared" si="111"/>
        <v>5009.66</v>
      </c>
      <c r="F273" s="42">
        <f t="shared" si="104"/>
        <v>1087.3499999999999</v>
      </c>
      <c r="G273" s="42">
        <f t="shared" si="112"/>
        <v>71.510000000000005</v>
      </c>
      <c r="H273" s="42">
        <f t="shared" ref="H273:H278" si="114">+H272</f>
        <v>487.99</v>
      </c>
      <c r="I273" s="42">
        <f t="shared" si="113"/>
        <v>6656.51</v>
      </c>
    </row>
    <row r="274" spans="1:9" ht="14.25">
      <c r="A274" s="75">
        <v>42146</v>
      </c>
      <c r="B274" s="75">
        <v>42149</v>
      </c>
      <c r="C274" s="27">
        <v>4817.1409999999996</v>
      </c>
      <c r="D274" s="27">
        <v>194.17520000000002</v>
      </c>
      <c r="E274" s="42">
        <f t="shared" ref="E274:E279" si="115">+C274+D274</f>
        <v>5011.3161999999993</v>
      </c>
      <c r="F274" s="42">
        <f t="shared" ref="F274:F279" si="116">+F273</f>
        <v>1087.3499999999999</v>
      </c>
      <c r="G274" s="42">
        <f t="shared" si="112"/>
        <v>71.510000000000005</v>
      </c>
      <c r="H274" s="42">
        <f t="shared" si="114"/>
        <v>487.99</v>
      </c>
      <c r="I274" s="42">
        <f t="shared" si="113"/>
        <v>6658.1661999999997</v>
      </c>
    </row>
    <row r="275" spans="1:9" ht="14.25">
      <c r="A275" s="75">
        <v>42150</v>
      </c>
      <c r="B275" s="75">
        <v>42152</v>
      </c>
      <c r="C275" s="27">
        <v>4869.87</v>
      </c>
      <c r="D275" s="27">
        <v>194.17520000000002</v>
      </c>
      <c r="E275" s="42">
        <f t="shared" si="115"/>
        <v>5064.0451999999996</v>
      </c>
      <c r="F275" s="42">
        <f t="shared" si="116"/>
        <v>1087.3499999999999</v>
      </c>
      <c r="G275" s="42">
        <f t="shared" si="112"/>
        <v>71.510000000000005</v>
      </c>
      <c r="H275" s="42">
        <f t="shared" si="114"/>
        <v>487.99</v>
      </c>
      <c r="I275" s="42">
        <f t="shared" si="113"/>
        <v>6710.895199999999</v>
      </c>
    </row>
    <row r="276" spans="1:9" ht="14.25">
      <c r="A276" s="75">
        <v>42153</v>
      </c>
      <c r="B276" s="75">
        <v>42155</v>
      </c>
      <c r="C276" s="27">
        <v>4721.95</v>
      </c>
      <c r="D276" s="27">
        <v>194.17520000000002</v>
      </c>
      <c r="E276" s="42">
        <f t="shared" si="115"/>
        <v>4916.1251999999995</v>
      </c>
      <c r="F276" s="42">
        <f t="shared" si="116"/>
        <v>1087.3499999999999</v>
      </c>
      <c r="G276" s="42">
        <f t="shared" si="112"/>
        <v>71.510000000000005</v>
      </c>
      <c r="H276" s="42">
        <f t="shared" si="114"/>
        <v>487.99</v>
      </c>
      <c r="I276" s="42">
        <f t="shared" si="113"/>
        <v>6562.9751999999989</v>
      </c>
    </row>
    <row r="277" spans="1:9" ht="14.25">
      <c r="A277" s="75">
        <v>42156</v>
      </c>
      <c r="B277" s="75">
        <v>42156</v>
      </c>
      <c r="C277" s="27">
        <v>4721.95</v>
      </c>
      <c r="D277" s="27">
        <v>198.63480000000001</v>
      </c>
      <c r="E277" s="42">
        <f t="shared" si="115"/>
        <v>4920.5847999999996</v>
      </c>
      <c r="F277" s="42">
        <f t="shared" si="116"/>
        <v>1087.3499999999999</v>
      </c>
      <c r="G277" s="42">
        <f t="shared" si="112"/>
        <v>71.510000000000005</v>
      </c>
      <c r="H277" s="42">
        <f t="shared" si="114"/>
        <v>487.99</v>
      </c>
      <c r="I277" s="42">
        <f t="shared" si="113"/>
        <v>6567.4347999999991</v>
      </c>
    </row>
    <row r="278" spans="1:9" ht="14.25">
      <c r="A278" s="75">
        <v>42157</v>
      </c>
      <c r="B278" s="75">
        <v>42159</v>
      </c>
      <c r="C278" s="27">
        <v>4960.42</v>
      </c>
      <c r="D278" s="27">
        <v>198.63480000000001</v>
      </c>
      <c r="E278" s="42">
        <f t="shared" si="115"/>
        <v>5159.0547999999999</v>
      </c>
      <c r="F278" s="42">
        <f t="shared" si="116"/>
        <v>1087.3499999999999</v>
      </c>
      <c r="G278" s="42">
        <f t="shared" ref="G278:G283" si="117">+G277</f>
        <v>71.510000000000005</v>
      </c>
      <c r="H278" s="42">
        <f t="shared" si="114"/>
        <v>487.99</v>
      </c>
      <c r="I278" s="42">
        <f t="shared" ref="I278:I283" si="118">+E278+F278+G278+H278</f>
        <v>6805.9048000000003</v>
      </c>
    </row>
    <row r="279" spans="1:9" ht="14.25">
      <c r="A279" s="75">
        <v>42160</v>
      </c>
      <c r="B279" s="75">
        <v>42164</v>
      </c>
      <c r="C279" s="27">
        <v>4802.9799999999996</v>
      </c>
      <c r="D279" s="27">
        <v>198.63480000000001</v>
      </c>
      <c r="E279" s="42">
        <f t="shared" si="115"/>
        <v>5001.6147999999994</v>
      </c>
      <c r="F279" s="42">
        <f t="shared" si="116"/>
        <v>1087.3499999999999</v>
      </c>
      <c r="G279" s="42">
        <f t="shared" si="117"/>
        <v>71.510000000000005</v>
      </c>
      <c r="H279" s="42">
        <f t="shared" ref="H279:H284" si="119">+H278</f>
        <v>487.99</v>
      </c>
      <c r="I279" s="42">
        <f t="shared" si="118"/>
        <v>6648.4647999999997</v>
      </c>
    </row>
    <row r="280" spans="1:9" ht="14.25">
      <c r="A280" s="75">
        <v>42165</v>
      </c>
      <c r="B280" s="75">
        <v>42166</v>
      </c>
      <c r="C280" s="27">
        <v>4761.4799999999996</v>
      </c>
      <c r="D280" s="27">
        <v>198.63480000000001</v>
      </c>
      <c r="E280" s="42">
        <f t="shared" ref="E280:E285" si="120">+C280+D280</f>
        <v>4960.1147999999994</v>
      </c>
      <c r="F280" s="42">
        <f t="shared" ref="F280:F285" si="121">+F279</f>
        <v>1087.3499999999999</v>
      </c>
      <c r="G280" s="42">
        <f t="shared" si="117"/>
        <v>71.510000000000005</v>
      </c>
      <c r="H280" s="42">
        <f t="shared" si="119"/>
        <v>487.99</v>
      </c>
      <c r="I280" s="42">
        <f t="shared" si="118"/>
        <v>6606.9647999999997</v>
      </c>
    </row>
    <row r="281" spans="1:9" ht="14.25">
      <c r="A281" s="75">
        <v>42167</v>
      </c>
      <c r="B281" s="75">
        <v>42171</v>
      </c>
      <c r="C281" s="27">
        <v>4898.63</v>
      </c>
      <c r="D281" s="27">
        <v>198.63480000000001</v>
      </c>
      <c r="E281" s="42">
        <f t="shared" si="120"/>
        <v>5097.2647999999999</v>
      </c>
      <c r="F281" s="42">
        <f t="shared" si="121"/>
        <v>1087.3499999999999</v>
      </c>
      <c r="G281" s="42">
        <f t="shared" si="117"/>
        <v>71.510000000000005</v>
      </c>
      <c r="H281" s="42">
        <f t="shared" si="119"/>
        <v>487.99</v>
      </c>
      <c r="I281" s="42">
        <f t="shared" si="118"/>
        <v>6744.1147999999994</v>
      </c>
    </row>
    <row r="282" spans="1:9" ht="14.25">
      <c r="A282" s="75">
        <v>42167</v>
      </c>
      <c r="B282" s="75">
        <v>42171</v>
      </c>
      <c r="C282" s="27">
        <v>4898.63</v>
      </c>
      <c r="D282" s="27">
        <v>198.63480000000001</v>
      </c>
      <c r="E282" s="42">
        <f t="shared" si="120"/>
        <v>5097.2647999999999</v>
      </c>
      <c r="F282" s="42">
        <f t="shared" si="121"/>
        <v>1087.3499999999999</v>
      </c>
      <c r="G282" s="42">
        <f t="shared" si="117"/>
        <v>71.510000000000005</v>
      </c>
      <c r="H282" s="42">
        <f t="shared" si="119"/>
        <v>487.99</v>
      </c>
      <c r="I282" s="42">
        <f t="shared" si="118"/>
        <v>6744.1147999999994</v>
      </c>
    </row>
    <row r="283" spans="1:9" ht="14.25">
      <c r="A283" s="75">
        <v>42172</v>
      </c>
      <c r="B283" s="75">
        <v>42173</v>
      </c>
      <c r="C283" s="27">
        <v>4631.12</v>
      </c>
      <c r="D283" s="27">
        <v>198.63480000000001</v>
      </c>
      <c r="E283" s="42">
        <f t="shared" si="120"/>
        <v>4829.7547999999997</v>
      </c>
      <c r="F283" s="42">
        <f t="shared" si="121"/>
        <v>1087.3499999999999</v>
      </c>
      <c r="G283" s="42">
        <f t="shared" si="117"/>
        <v>71.510000000000005</v>
      </c>
      <c r="H283" s="42">
        <f t="shared" si="119"/>
        <v>487.99</v>
      </c>
      <c r="I283" s="42">
        <f t="shared" si="118"/>
        <v>6476.6047999999992</v>
      </c>
    </row>
    <row r="284" spans="1:9" ht="14.25">
      <c r="A284" s="75">
        <v>42174</v>
      </c>
      <c r="B284" s="75">
        <v>42177</v>
      </c>
      <c r="C284" s="27">
        <v>4725.83</v>
      </c>
      <c r="D284" s="27">
        <v>198.63480000000001</v>
      </c>
      <c r="E284" s="42">
        <f t="shared" si="120"/>
        <v>4924.4647999999997</v>
      </c>
      <c r="F284" s="42">
        <f t="shared" si="121"/>
        <v>1087.3499999999999</v>
      </c>
      <c r="G284" s="42">
        <f t="shared" ref="G284:G534" si="122">+G283</f>
        <v>71.510000000000005</v>
      </c>
      <c r="H284" s="42">
        <f t="shared" si="119"/>
        <v>487.99</v>
      </c>
      <c r="I284" s="42">
        <f t="shared" ref="I284:I289" si="123">+E284+F284+G284+H284</f>
        <v>6571.3148000000001</v>
      </c>
    </row>
    <row r="285" spans="1:9" ht="14.25">
      <c r="A285" s="75">
        <v>42178</v>
      </c>
      <c r="B285" s="75">
        <v>42180</v>
      </c>
      <c r="C285" s="27">
        <v>4626.8999999999996</v>
      </c>
      <c r="D285" s="27">
        <v>198.63480000000001</v>
      </c>
      <c r="E285" s="42">
        <f t="shared" si="120"/>
        <v>4825.5347999999994</v>
      </c>
      <c r="F285" s="42">
        <f t="shared" si="121"/>
        <v>1087.3499999999999</v>
      </c>
      <c r="G285" s="42">
        <f t="shared" si="122"/>
        <v>71.510000000000005</v>
      </c>
      <c r="H285" s="42">
        <f t="shared" ref="H285:H290" si="124">+H284</f>
        <v>487.99</v>
      </c>
      <c r="I285" s="42">
        <f t="shared" si="123"/>
        <v>6472.3847999999998</v>
      </c>
    </row>
    <row r="286" spans="1:9" ht="14.25">
      <c r="A286" s="75">
        <v>42181</v>
      </c>
      <c r="B286" s="75">
        <v>42185</v>
      </c>
      <c r="C286" s="27">
        <v>4721.41</v>
      </c>
      <c r="D286" s="27">
        <v>198.63480000000001</v>
      </c>
      <c r="E286" s="42">
        <f t="shared" ref="E286:E291" si="125">+C286+D286</f>
        <v>4920.0447999999997</v>
      </c>
      <c r="F286" s="42">
        <f t="shared" ref="F286:F291" si="126">+F285</f>
        <v>1087.3499999999999</v>
      </c>
      <c r="G286" s="42">
        <f t="shared" si="122"/>
        <v>71.510000000000005</v>
      </c>
      <c r="H286" s="42">
        <f t="shared" si="124"/>
        <v>487.99</v>
      </c>
      <c r="I286" s="42">
        <f t="shared" si="123"/>
        <v>6566.8948</v>
      </c>
    </row>
    <row r="287" spans="1:9" ht="14.25">
      <c r="A287" s="75">
        <v>42186</v>
      </c>
      <c r="B287" s="75">
        <v>42187</v>
      </c>
      <c r="C287" s="27">
        <v>4660.93</v>
      </c>
      <c r="D287" s="27">
        <v>206.69</v>
      </c>
      <c r="E287" s="42">
        <f t="shared" si="125"/>
        <v>4867.62</v>
      </c>
      <c r="F287" s="42">
        <f t="shared" si="126"/>
        <v>1087.3499999999999</v>
      </c>
      <c r="G287" s="42">
        <f t="shared" si="122"/>
        <v>71.510000000000005</v>
      </c>
      <c r="H287" s="42">
        <f t="shared" si="124"/>
        <v>487.99</v>
      </c>
      <c r="I287" s="42">
        <f t="shared" si="123"/>
        <v>6514.4699999999993</v>
      </c>
    </row>
    <row r="288" spans="1:9" ht="14.25">
      <c r="A288" s="75">
        <v>42188</v>
      </c>
      <c r="B288" s="75">
        <v>42191</v>
      </c>
      <c r="C288" s="27">
        <v>4748.59</v>
      </c>
      <c r="D288" s="27">
        <v>206.69</v>
      </c>
      <c r="E288" s="42">
        <f t="shared" si="125"/>
        <v>4955.28</v>
      </c>
      <c r="F288" s="42">
        <f t="shared" si="126"/>
        <v>1087.3499999999999</v>
      </c>
      <c r="G288" s="42">
        <f t="shared" si="122"/>
        <v>71.510000000000005</v>
      </c>
      <c r="H288" s="42">
        <f t="shared" si="124"/>
        <v>487.99</v>
      </c>
      <c r="I288" s="42">
        <f t="shared" si="123"/>
        <v>6602.1299999999992</v>
      </c>
    </row>
    <row r="289" spans="1:9" ht="14.25">
      <c r="A289" s="75">
        <v>42192</v>
      </c>
      <c r="B289" s="75">
        <v>42194</v>
      </c>
      <c r="C289" s="27">
        <v>4854.08</v>
      </c>
      <c r="D289" s="27">
        <v>206.69</v>
      </c>
      <c r="E289" s="42">
        <f t="shared" si="125"/>
        <v>5060.7699999999995</v>
      </c>
      <c r="F289" s="42">
        <f t="shared" si="126"/>
        <v>1087.3499999999999</v>
      </c>
      <c r="G289" s="42">
        <f t="shared" si="122"/>
        <v>71.510000000000005</v>
      </c>
      <c r="H289" s="42">
        <f t="shared" si="124"/>
        <v>487.99</v>
      </c>
      <c r="I289" s="42">
        <f t="shared" si="123"/>
        <v>6707.619999999999</v>
      </c>
    </row>
    <row r="290" spans="1:9" ht="14.25">
      <c r="A290" s="75">
        <v>42195</v>
      </c>
      <c r="B290" s="75">
        <v>42198</v>
      </c>
      <c r="C290" s="27">
        <v>4584.82</v>
      </c>
      <c r="D290" s="27">
        <v>206.69</v>
      </c>
      <c r="E290" s="42">
        <f t="shared" si="125"/>
        <v>4791.5099999999993</v>
      </c>
      <c r="F290" s="42">
        <f t="shared" si="126"/>
        <v>1087.3499999999999</v>
      </c>
      <c r="G290" s="42">
        <f t="shared" si="122"/>
        <v>71.510000000000005</v>
      </c>
      <c r="H290" s="42">
        <f t="shared" si="124"/>
        <v>487.99</v>
      </c>
      <c r="I290" s="42">
        <f t="shared" ref="I290:I295" si="127">+E290+F290+G290+H290</f>
        <v>6438.3599999999988</v>
      </c>
    </row>
    <row r="291" spans="1:9" ht="14.25">
      <c r="A291" s="75">
        <v>42199</v>
      </c>
      <c r="B291" s="75">
        <v>42201</v>
      </c>
      <c r="C291" s="27">
        <v>4582.8500000000004</v>
      </c>
      <c r="D291" s="27">
        <v>206.69</v>
      </c>
      <c r="E291" s="42">
        <f t="shared" si="125"/>
        <v>4789.54</v>
      </c>
      <c r="F291" s="42">
        <f t="shared" si="126"/>
        <v>1087.3499999999999</v>
      </c>
      <c r="G291" s="42">
        <f t="shared" si="122"/>
        <v>71.510000000000005</v>
      </c>
      <c r="H291" s="42">
        <f t="shared" ref="H291:H351" si="128">+H290</f>
        <v>487.99</v>
      </c>
      <c r="I291" s="42">
        <f t="shared" si="127"/>
        <v>6436.3899999999994</v>
      </c>
    </row>
    <row r="292" spans="1:9" ht="14.25">
      <c r="A292" s="75">
        <v>42202</v>
      </c>
      <c r="B292" s="75">
        <v>42206</v>
      </c>
      <c r="C292" s="27">
        <v>4428.51</v>
      </c>
      <c r="D292" s="27">
        <v>206.69</v>
      </c>
      <c r="E292" s="42">
        <f t="shared" ref="E292:E297" si="129">+C292+D292</f>
        <v>4635.2</v>
      </c>
      <c r="F292" s="42">
        <f t="shared" ref="F292:F351" si="130">+F291</f>
        <v>1087.3499999999999</v>
      </c>
      <c r="G292" s="42">
        <f t="shared" si="122"/>
        <v>71.510000000000005</v>
      </c>
      <c r="H292" s="42">
        <f t="shared" si="128"/>
        <v>487.99</v>
      </c>
      <c r="I292" s="42">
        <f t="shared" si="127"/>
        <v>6282.0499999999993</v>
      </c>
    </row>
    <row r="293" spans="1:9" ht="14.25">
      <c r="A293" s="75">
        <v>42207</v>
      </c>
      <c r="B293" s="75">
        <v>42208</v>
      </c>
      <c r="C293" s="27">
        <v>4522.3599999999997</v>
      </c>
      <c r="D293" s="27">
        <v>206.69</v>
      </c>
      <c r="E293" s="42">
        <f t="shared" si="129"/>
        <v>4729.0499999999993</v>
      </c>
      <c r="F293" s="42">
        <f t="shared" si="130"/>
        <v>1087.3499999999999</v>
      </c>
      <c r="G293" s="42">
        <f t="shared" si="122"/>
        <v>71.510000000000005</v>
      </c>
      <c r="H293" s="42">
        <f t="shared" si="128"/>
        <v>487.99</v>
      </c>
      <c r="I293" s="42">
        <f t="shared" si="127"/>
        <v>6375.9</v>
      </c>
    </row>
    <row r="294" spans="1:9" ht="14.25">
      <c r="A294" s="75">
        <v>42209</v>
      </c>
      <c r="B294" s="75">
        <v>42212</v>
      </c>
      <c r="C294" s="27">
        <v>4610.84</v>
      </c>
      <c r="D294" s="27">
        <v>206.69</v>
      </c>
      <c r="E294" s="42">
        <f t="shared" si="129"/>
        <v>4817.53</v>
      </c>
      <c r="F294" s="42">
        <f t="shared" si="130"/>
        <v>1087.3499999999999</v>
      </c>
      <c r="G294" s="42">
        <f t="shared" si="122"/>
        <v>71.510000000000005</v>
      </c>
      <c r="H294" s="42">
        <f t="shared" si="128"/>
        <v>487.99</v>
      </c>
      <c r="I294" s="42">
        <f t="shared" si="127"/>
        <v>6464.3799999999992</v>
      </c>
    </row>
    <row r="295" spans="1:9" ht="14.25">
      <c r="A295" s="75">
        <v>42213</v>
      </c>
      <c r="B295" s="75">
        <v>42215</v>
      </c>
      <c r="C295" s="27">
        <v>4547.32</v>
      </c>
      <c r="D295" s="27">
        <v>206.69</v>
      </c>
      <c r="E295" s="42">
        <f t="shared" si="129"/>
        <v>4754.0099999999993</v>
      </c>
      <c r="F295" s="42">
        <f t="shared" si="130"/>
        <v>1087.3499999999999</v>
      </c>
      <c r="G295" s="42">
        <f t="shared" si="122"/>
        <v>71.510000000000005</v>
      </c>
      <c r="H295" s="42">
        <f t="shared" si="128"/>
        <v>487.99</v>
      </c>
      <c r="I295" s="42">
        <f t="shared" si="127"/>
        <v>6400.8599999999988</v>
      </c>
    </row>
    <row r="296" spans="1:9" ht="14.25">
      <c r="A296" s="75">
        <v>42216</v>
      </c>
      <c r="B296" s="75">
        <v>42216</v>
      </c>
      <c r="C296" s="27">
        <v>4525.6899999999996</v>
      </c>
      <c r="D296" s="27">
        <v>206.69</v>
      </c>
      <c r="E296" s="42">
        <f t="shared" si="129"/>
        <v>4732.3799999999992</v>
      </c>
      <c r="F296" s="42">
        <f t="shared" si="130"/>
        <v>1087.3499999999999</v>
      </c>
      <c r="G296" s="42">
        <f t="shared" si="122"/>
        <v>71.510000000000005</v>
      </c>
      <c r="H296" s="42">
        <f t="shared" si="128"/>
        <v>487.99</v>
      </c>
      <c r="I296" s="42">
        <f t="shared" ref="I296:I301" si="131">+E296+F296+G296+H296</f>
        <v>6379.23</v>
      </c>
    </row>
    <row r="297" spans="1:9" ht="14.25">
      <c r="A297" s="75">
        <v>42217</v>
      </c>
      <c r="B297" s="75">
        <v>42219</v>
      </c>
      <c r="C297" s="27">
        <v>4525.6899999999996</v>
      </c>
      <c r="D297" s="27">
        <v>207.05</v>
      </c>
      <c r="E297" s="42">
        <f t="shared" si="129"/>
        <v>4732.74</v>
      </c>
      <c r="F297" s="42">
        <f t="shared" si="130"/>
        <v>1087.3499999999999</v>
      </c>
      <c r="G297" s="42">
        <f t="shared" si="122"/>
        <v>71.510000000000005</v>
      </c>
      <c r="H297" s="42">
        <f t="shared" si="128"/>
        <v>487.99</v>
      </c>
      <c r="I297" s="42">
        <f t="shared" si="131"/>
        <v>6379.59</v>
      </c>
    </row>
    <row r="298" spans="1:9" ht="14.25">
      <c r="A298" s="75">
        <v>42220</v>
      </c>
      <c r="B298" s="75">
        <v>42222</v>
      </c>
      <c r="C298" s="27">
        <v>4502.2700000000004</v>
      </c>
      <c r="D298" s="27">
        <v>207.05</v>
      </c>
      <c r="E298" s="42">
        <f t="shared" ref="E298:E303" si="132">+C298+D298</f>
        <v>4709.3200000000006</v>
      </c>
      <c r="F298" s="42">
        <f t="shared" si="130"/>
        <v>1087.3499999999999</v>
      </c>
      <c r="G298" s="42">
        <f t="shared" si="122"/>
        <v>71.510000000000005</v>
      </c>
      <c r="H298" s="42">
        <f t="shared" si="128"/>
        <v>487.99</v>
      </c>
      <c r="I298" s="42">
        <f t="shared" si="131"/>
        <v>6356.17</v>
      </c>
    </row>
    <row r="299" spans="1:9" ht="14.25">
      <c r="A299" s="75">
        <v>42223</v>
      </c>
      <c r="B299" s="75">
        <v>42226</v>
      </c>
      <c r="C299" s="27">
        <v>4449.8599999999997</v>
      </c>
      <c r="D299" s="27">
        <v>207.05</v>
      </c>
      <c r="E299" s="42">
        <f t="shared" si="132"/>
        <v>4656.91</v>
      </c>
      <c r="F299" s="42">
        <f t="shared" si="130"/>
        <v>1087.3499999999999</v>
      </c>
      <c r="G299" s="42">
        <f t="shared" si="122"/>
        <v>71.510000000000005</v>
      </c>
      <c r="H299" s="42">
        <f t="shared" si="128"/>
        <v>487.99</v>
      </c>
      <c r="I299" s="42">
        <f t="shared" si="131"/>
        <v>6303.76</v>
      </c>
    </row>
    <row r="300" spans="1:9" ht="14.25">
      <c r="A300" s="75">
        <v>42227</v>
      </c>
      <c r="B300" s="75">
        <v>42229</v>
      </c>
      <c r="C300" s="27">
        <v>4504.41</v>
      </c>
      <c r="D300" s="27">
        <v>207.05</v>
      </c>
      <c r="E300" s="42">
        <f t="shared" si="132"/>
        <v>4711.46</v>
      </c>
      <c r="F300" s="42">
        <f t="shared" si="130"/>
        <v>1087.3499999999999</v>
      </c>
      <c r="G300" s="42">
        <f t="shared" si="122"/>
        <v>71.510000000000005</v>
      </c>
      <c r="H300" s="42">
        <f t="shared" si="128"/>
        <v>487.99</v>
      </c>
      <c r="I300" s="42">
        <f t="shared" si="131"/>
        <v>6358.3099999999995</v>
      </c>
    </row>
    <row r="301" spans="1:9" ht="14.25">
      <c r="A301" s="75">
        <v>42230</v>
      </c>
      <c r="B301" s="75">
        <v>42234</v>
      </c>
      <c r="C301" s="27">
        <v>4748.42</v>
      </c>
      <c r="D301" s="27">
        <v>207.05</v>
      </c>
      <c r="E301" s="42">
        <f t="shared" si="132"/>
        <v>4955.47</v>
      </c>
      <c r="F301" s="42">
        <f t="shared" si="130"/>
        <v>1087.3499999999999</v>
      </c>
      <c r="G301" s="42">
        <f t="shared" si="122"/>
        <v>71.510000000000005</v>
      </c>
      <c r="H301" s="42">
        <f t="shared" si="128"/>
        <v>487.99</v>
      </c>
      <c r="I301" s="42">
        <f t="shared" si="131"/>
        <v>6602.32</v>
      </c>
    </row>
    <row r="302" spans="1:9" ht="14.25">
      <c r="A302" s="75">
        <v>42235</v>
      </c>
      <c r="B302" s="75">
        <v>42236</v>
      </c>
      <c r="C302" s="27">
        <v>4678.22</v>
      </c>
      <c r="D302" s="27">
        <v>207.05</v>
      </c>
      <c r="E302" s="42">
        <f t="shared" si="132"/>
        <v>4885.2700000000004</v>
      </c>
      <c r="F302" s="42">
        <f t="shared" si="130"/>
        <v>1087.3499999999999</v>
      </c>
      <c r="G302" s="42">
        <f t="shared" si="122"/>
        <v>71.510000000000005</v>
      </c>
      <c r="H302" s="42">
        <f t="shared" si="128"/>
        <v>487.99</v>
      </c>
      <c r="I302" s="42">
        <f t="shared" ref="I302:I307" si="133">+E302+F302+G302+H302</f>
        <v>6532.1200000000008</v>
      </c>
    </row>
    <row r="303" spans="1:9" ht="14.25">
      <c r="A303" s="75">
        <v>42237</v>
      </c>
      <c r="B303" s="75">
        <v>42240</v>
      </c>
      <c r="C303" s="27">
        <v>4575.1099999999997</v>
      </c>
      <c r="D303" s="27">
        <v>207.05</v>
      </c>
      <c r="E303" s="42">
        <f t="shared" si="132"/>
        <v>4782.16</v>
      </c>
      <c r="F303" s="42">
        <f t="shared" si="130"/>
        <v>1087.3499999999999</v>
      </c>
      <c r="G303" s="42">
        <f t="shared" si="122"/>
        <v>71.510000000000005</v>
      </c>
      <c r="H303" s="42">
        <f t="shared" si="128"/>
        <v>487.99</v>
      </c>
      <c r="I303" s="42">
        <f t="shared" si="133"/>
        <v>6429.01</v>
      </c>
    </row>
    <row r="304" spans="1:9" ht="14.25">
      <c r="A304" s="75">
        <v>42241</v>
      </c>
      <c r="B304" s="75">
        <v>42243</v>
      </c>
      <c r="C304" s="27">
        <v>4533.8</v>
      </c>
      <c r="D304" s="27">
        <v>207.05</v>
      </c>
      <c r="E304" s="42">
        <f t="shared" ref="E304:E309" si="134">+C304+D304</f>
        <v>4740.8500000000004</v>
      </c>
      <c r="F304" s="42">
        <f t="shared" si="130"/>
        <v>1087.3499999999999</v>
      </c>
      <c r="G304" s="42">
        <f t="shared" si="122"/>
        <v>71.510000000000005</v>
      </c>
      <c r="H304" s="42">
        <f t="shared" si="128"/>
        <v>487.99</v>
      </c>
      <c r="I304" s="42">
        <f t="shared" si="133"/>
        <v>6387.7000000000007</v>
      </c>
    </row>
    <row r="305" spans="1:9" ht="14.25">
      <c r="A305" s="75">
        <v>42244</v>
      </c>
      <c r="B305" s="75">
        <v>42247</v>
      </c>
      <c r="C305" s="27">
        <v>4512.0200000000004</v>
      </c>
      <c r="D305" s="27">
        <v>207.05</v>
      </c>
      <c r="E305" s="42">
        <f t="shared" si="134"/>
        <v>4719.0700000000006</v>
      </c>
      <c r="F305" s="42">
        <f t="shared" si="130"/>
        <v>1087.3499999999999</v>
      </c>
      <c r="G305" s="42">
        <f t="shared" si="122"/>
        <v>71.510000000000005</v>
      </c>
      <c r="H305" s="42">
        <f t="shared" si="128"/>
        <v>487.99</v>
      </c>
      <c r="I305" s="42">
        <f t="shared" si="133"/>
        <v>6365.92</v>
      </c>
    </row>
    <row r="306" spans="1:9" ht="14.25">
      <c r="A306" s="75">
        <v>42248</v>
      </c>
      <c r="B306" s="75">
        <v>42250</v>
      </c>
      <c r="C306" s="27">
        <v>5006.62</v>
      </c>
      <c r="D306" s="27">
        <v>209.0942</v>
      </c>
      <c r="E306" s="42">
        <f t="shared" si="134"/>
        <v>5215.7142000000003</v>
      </c>
      <c r="F306" s="42">
        <f t="shared" si="130"/>
        <v>1087.3499999999999</v>
      </c>
      <c r="G306" s="42">
        <f t="shared" si="122"/>
        <v>71.510000000000005</v>
      </c>
      <c r="H306" s="42">
        <f t="shared" si="128"/>
        <v>487.99</v>
      </c>
      <c r="I306" s="42">
        <f t="shared" si="133"/>
        <v>6862.5642000000007</v>
      </c>
    </row>
    <row r="307" spans="1:9" ht="14.25">
      <c r="A307" s="75">
        <v>42251</v>
      </c>
      <c r="B307" s="75">
        <v>42254</v>
      </c>
      <c r="C307" s="27">
        <v>4859.91</v>
      </c>
      <c r="D307" s="27">
        <v>209.0942</v>
      </c>
      <c r="E307" s="42">
        <f t="shared" si="134"/>
        <v>5069.0041999999994</v>
      </c>
      <c r="F307" s="42">
        <f t="shared" si="130"/>
        <v>1087.3499999999999</v>
      </c>
      <c r="G307" s="42">
        <f t="shared" si="122"/>
        <v>71.510000000000005</v>
      </c>
      <c r="H307" s="42">
        <f t="shared" si="128"/>
        <v>487.99</v>
      </c>
      <c r="I307" s="42">
        <f t="shared" si="133"/>
        <v>6715.8541999999998</v>
      </c>
    </row>
    <row r="308" spans="1:9" ht="14.25">
      <c r="A308" s="75">
        <v>42255</v>
      </c>
      <c r="B308" s="75">
        <v>42257</v>
      </c>
      <c r="C308" s="27">
        <v>4861</v>
      </c>
      <c r="D308" s="27">
        <v>209.0942</v>
      </c>
      <c r="E308" s="42">
        <f t="shared" si="134"/>
        <v>5070.0941999999995</v>
      </c>
      <c r="F308" s="42">
        <f t="shared" si="130"/>
        <v>1087.3499999999999</v>
      </c>
      <c r="G308" s="42">
        <f t="shared" si="122"/>
        <v>71.510000000000005</v>
      </c>
      <c r="H308" s="42">
        <f t="shared" si="128"/>
        <v>487.99</v>
      </c>
      <c r="I308" s="42">
        <f t="shared" ref="I308:I313" si="135">+E308+F308+G308+H308</f>
        <v>6716.9441999999999</v>
      </c>
    </row>
    <row r="309" spans="1:9" ht="14.25">
      <c r="A309" s="75">
        <v>42258</v>
      </c>
      <c r="B309" s="75">
        <v>42261</v>
      </c>
      <c r="C309" s="27">
        <v>4707.8599999999997</v>
      </c>
      <c r="D309" s="27">
        <v>209.0942</v>
      </c>
      <c r="E309" s="42">
        <f t="shared" si="134"/>
        <v>4916.9542000000001</v>
      </c>
      <c r="F309" s="42">
        <f t="shared" si="130"/>
        <v>1087.3499999999999</v>
      </c>
      <c r="G309" s="42">
        <f t="shared" si="122"/>
        <v>71.510000000000005</v>
      </c>
      <c r="H309" s="42">
        <f t="shared" si="128"/>
        <v>487.99</v>
      </c>
      <c r="I309" s="42">
        <f t="shared" si="135"/>
        <v>6563.8042000000005</v>
      </c>
    </row>
    <row r="310" spans="1:9" ht="14.25">
      <c r="A310" s="75">
        <v>42262</v>
      </c>
      <c r="B310" s="75">
        <v>42264</v>
      </c>
      <c r="C310" s="27">
        <v>4654.7</v>
      </c>
      <c r="D310" s="27">
        <v>209.0942</v>
      </c>
      <c r="E310" s="42">
        <f t="shared" ref="E310:E315" si="136">+C310+D310</f>
        <v>4863.7942000000003</v>
      </c>
      <c r="F310" s="42">
        <f t="shared" si="130"/>
        <v>1087.3499999999999</v>
      </c>
      <c r="G310" s="42">
        <f t="shared" si="122"/>
        <v>71.510000000000005</v>
      </c>
      <c r="H310" s="42">
        <f t="shared" si="128"/>
        <v>487.99</v>
      </c>
      <c r="I310" s="42">
        <f t="shared" si="135"/>
        <v>6510.6442000000006</v>
      </c>
    </row>
    <row r="311" spans="1:9" ht="14.25">
      <c r="A311" s="75">
        <v>42265</v>
      </c>
      <c r="B311" s="75">
        <v>42268</v>
      </c>
      <c r="C311" s="27">
        <v>4538.3999999999996</v>
      </c>
      <c r="D311" s="27">
        <v>209.0942</v>
      </c>
      <c r="E311" s="42">
        <f t="shared" si="136"/>
        <v>4747.4941999999992</v>
      </c>
      <c r="F311" s="42">
        <f t="shared" si="130"/>
        <v>1087.3499999999999</v>
      </c>
      <c r="G311" s="42">
        <f t="shared" si="122"/>
        <v>71.510000000000005</v>
      </c>
      <c r="H311" s="42">
        <f t="shared" si="128"/>
        <v>487.99</v>
      </c>
      <c r="I311" s="42">
        <f t="shared" si="135"/>
        <v>6394.3441999999995</v>
      </c>
    </row>
    <row r="312" spans="1:9" ht="14.25">
      <c r="A312" s="75">
        <v>42269</v>
      </c>
      <c r="B312" s="75">
        <v>42271</v>
      </c>
      <c r="C312" s="27">
        <v>4248.63</v>
      </c>
      <c r="D312" s="27">
        <v>209.0942</v>
      </c>
      <c r="E312" s="42">
        <f t="shared" si="136"/>
        <v>4457.7242000000006</v>
      </c>
      <c r="F312" s="42">
        <f t="shared" si="130"/>
        <v>1087.3499999999999</v>
      </c>
      <c r="G312" s="42">
        <f t="shared" si="122"/>
        <v>71.510000000000005</v>
      </c>
      <c r="H312" s="42">
        <f t="shared" si="128"/>
        <v>487.99</v>
      </c>
      <c r="I312" s="42">
        <f t="shared" si="135"/>
        <v>6104.5742000000009</v>
      </c>
    </row>
    <row r="313" spans="1:9" ht="14.25">
      <c r="A313" s="75">
        <v>42272</v>
      </c>
      <c r="B313" s="75">
        <v>42275</v>
      </c>
      <c r="C313" s="27">
        <v>4562.13</v>
      </c>
      <c r="D313" s="27">
        <v>209.0942</v>
      </c>
      <c r="E313" s="42">
        <f t="shared" si="136"/>
        <v>4771.2242000000006</v>
      </c>
      <c r="F313" s="42">
        <f t="shared" si="130"/>
        <v>1087.3499999999999</v>
      </c>
      <c r="G313" s="42">
        <f t="shared" si="122"/>
        <v>71.510000000000005</v>
      </c>
      <c r="H313" s="42">
        <f t="shared" si="128"/>
        <v>487.99</v>
      </c>
      <c r="I313" s="42">
        <f t="shared" si="135"/>
        <v>6418.0742000000009</v>
      </c>
    </row>
    <row r="314" spans="1:9" ht="14.25">
      <c r="A314" s="75">
        <v>42276</v>
      </c>
      <c r="B314" s="75">
        <v>42277</v>
      </c>
      <c r="C314" s="27">
        <v>4686.43</v>
      </c>
      <c r="D314" s="27">
        <v>209.0942</v>
      </c>
      <c r="E314" s="42">
        <f t="shared" si="136"/>
        <v>4895.5241999999998</v>
      </c>
      <c r="F314" s="42">
        <f t="shared" si="130"/>
        <v>1087.3499999999999</v>
      </c>
      <c r="G314" s="42">
        <f t="shared" si="122"/>
        <v>71.510000000000005</v>
      </c>
      <c r="H314" s="42">
        <f t="shared" si="128"/>
        <v>487.99</v>
      </c>
      <c r="I314" s="42">
        <f t="shared" ref="I314:I319" si="137">+E314+F314+G314+H314</f>
        <v>6542.3742000000002</v>
      </c>
    </row>
    <row r="315" spans="1:9" ht="14.25">
      <c r="A315" s="75">
        <v>42278</v>
      </c>
      <c r="B315" s="75">
        <v>42278</v>
      </c>
      <c r="C315" s="27">
        <v>4686.43</v>
      </c>
      <c r="D315" s="27">
        <v>210.36</v>
      </c>
      <c r="E315" s="42">
        <f t="shared" si="136"/>
        <v>4896.79</v>
      </c>
      <c r="F315" s="42">
        <f t="shared" si="130"/>
        <v>1087.3499999999999</v>
      </c>
      <c r="G315" s="42">
        <f t="shared" si="122"/>
        <v>71.510000000000005</v>
      </c>
      <c r="H315" s="42">
        <f t="shared" si="128"/>
        <v>487.99</v>
      </c>
      <c r="I315" s="42">
        <f t="shared" si="137"/>
        <v>6543.6399999999994</v>
      </c>
    </row>
    <row r="316" spans="1:9" ht="14.25">
      <c r="A316" s="75">
        <v>42279</v>
      </c>
      <c r="B316" s="75">
        <v>42282</v>
      </c>
      <c r="C316" s="27">
        <v>4740.7700000000004</v>
      </c>
      <c r="D316" s="27">
        <v>210.36</v>
      </c>
      <c r="E316" s="42">
        <f t="shared" ref="E316:E321" si="138">+C316+D316</f>
        <v>4951.13</v>
      </c>
      <c r="F316" s="42">
        <f t="shared" si="130"/>
        <v>1087.3499999999999</v>
      </c>
      <c r="G316" s="42">
        <f t="shared" si="122"/>
        <v>71.510000000000005</v>
      </c>
      <c r="H316" s="42">
        <f t="shared" si="128"/>
        <v>487.99</v>
      </c>
      <c r="I316" s="42">
        <f t="shared" si="137"/>
        <v>6597.98</v>
      </c>
    </row>
    <row r="317" spans="1:9" ht="14.25">
      <c r="A317" s="75">
        <v>42283</v>
      </c>
      <c r="B317" s="75">
        <v>42285</v>
      </c>
      <c r="C317" s="27">
        <v>4644.58</v>
      </c>
      <c r="D317" s="27">
        <v>210.36</v>
      </c>
      <c r="E317" s="42">
        <f t="shared" si="138"/>
        <v>4854.9399999999996</v>
      </c>
      <c r="F317" s="42">
        <f t="shared" si="130"/>
        <v>1087.3499999999999</v>
      </c>
      <c r="G317" s="42">
        <f t="shared" si="122"/>
        <v>71.510000000000005</v>
      </c>
      <c r="H317" s="42">
        <f t="shared" si="128"/>
        <v>487.99</v>
      </c>
      <c r="I317" s="42">
        <f t="shared" si="137"/>
        <v>6501.7899999999991</v>
      </c>
    </row>
    <row r="318" spans="1:9" ht="14.25">
      <c r="A318" s="75">
        <v>42286</v>
      </c>
      <c r="B318" s="75">
        <v>42290</v>
      </c>
      <c r="C318" s="27">
        <v>4527.6899999999996</v>
      </c>
      <c r="D318" s="27">
        <v>210.36</v>
      </c>
      <c r="E318" s="42">
        <f t="shared" si="138"/>
        <v>4738.0499999999993</v>
      </c>
      <c r="F318" s="42">
        <f t="shared" si="130"/>
        <v>1087.3499999999999</v>
      </c>
      <c r="G318" s="42">
        <f t="shared" si="122"/>
        <v>71.510000000000005</v>
      </c>
      <c r="H318" s="42">
        <f t="shared" si="128"/>
        <v>487.99</v>
      </c>
      <c r="I318" s="42">
        <f t="shared" si="137"/>
        <v>6384.9</v>
      </c>
    </row>
    <row r="319" spans="1:9" ht="14.25">
      <c r="A319" s="75">
        <v>42291</v>
      </c>
      <c r="B319" s="75">
        <v>42292</v>
      </c>
      <c r="C319" s="27">
        <v>4236.1899999999996</v>
      </c>
      <c r="D319" s="27">
        <v>210.36</v>
      </c>
      <c r="E319" s="42">
        <f t="shared" si="138"/>
        <v>4446.5499999999993</v>
      </c>
      <c r="F319" s="42">
        <f t="shared" si="130"/>
        <v>1087.3499999999999</v>
      </c>
      <c r="G319" s="42">
        <f t="shared" si="122"/>
        <v>71.510000000000005</v>
      </c>
      <c r="H319" s="42">
        <f t="shared" si="128"/>
        <v>487.99</v>
      </c>
      <c r="I319" s="42">
        <f t="shared" si="137"/>
        <v>6093.4</v>
      </c>
    </row>
    <row r="320" spans="1:9" ht="14.25">
      <c r="A320" s="75">
        <v>42293</v>
      </c>
      <c r="B320" s="75">
        <v>42296</v>
      </c>
      <c r="C320" s="27">
        <v>4256.3500000000004</v>
      </c>
      <c r="D320" s="27">
        <v>210.36</v>
      </c>
      <c r="E320" s="42">
        <f t="shared" si="138"/>
        <v>4466.71</v>
      </c>
      <c r="F320" s="42">
        <f t="shared" si="130"/>
        <v>1087.3499999999999</v>
      </c>
      <c r="G320" s="42">
        <f t="shared" si="122"/>
        <v>71.510000000000005</v>
      </c>
      <c r="H320" s="42">
        <f t="shared" si="128"/>
        <v>487.99</v>
      </c>
      <c r="I320" s="42">
        <f t="shared" ref="I320:I325" si="139">+E320+F320+G320+H320</f>
        <v>6113.5599999999995</v>
      </c>
    </row>
    <row r="321" spans="1:9" ht="14.25">
      <c r="A321" s="75">
        <v>42297</v>
      </c>
      <c r="B321" s="75">
        <v>42299</v>
      </c>
      <c r="C321" s="27">
        <v>4296.7700000000004</v>
      </c>
      <c r="D321" s="27">
        <v>210.36</v>
      </c>
      <c r="E321" s="42">
        <f t="shared" si="138"/>
        <v>4507.13</v>
      </c>
      <c r="F321" s="42">
        <f t="shared" si="130"/>
        <v>1087.3499999999999</v>
      </c>
      <c r="G321" s="42">
        <f t="shared" si="122"/>
        <v>71.510000000000005</v>
      </c>
      <c r="H321" s="42">
        <f t="shared" si="128"/>
        <v>487.99</v>
      </c>
      <c r="I321" s="42">
        <f t="shared" si="139"/>
        <v>6153.98</v>
      </c>
    </row>
    <row r="322" spans="1:9" ht="14.25">
      <c r="A322" s="75">
        <v>42300</v>
      </c>
      <c r="B322" s="75">
        <v>42303</v>
      </c>
      <c r="C322" s="27">
        <v>4229.9799999999996</v>
      </c>
      <c r="D322" s="27">
        <v>210.36</v>
      </c>
      <c r="E322" s="42">
        <f t="shared" ref="E322:E327" si="140">+C322+D322</f>
        <v>4440.3399999999992</v>
      </c>
      <c r="F322" s="42">
        <f t="shared" si="130"/>
        <v>1087.3499999999999</v>
      </c>
      <c r="G322" s="42">
        <f t="shared" si="122"/>
        <v>71.510000000000005</v>
      </c>
      <c r="H322" s="42">
        <f t="shared" si="128"/>
        <v>487.99</v>
      </c>
      <c r="I322" s="42">
        <f t="shared" si="139"/>
        <v>6087.1899999999987</v>
      </c>
    </row>
    <row r="323" spans="1:9" ht="14.25">
      <c r="A323" s="75">
        <v>42304</v>
      </c>
      <c r="B323" s="75">
        <v>42306</v>
      </c>
      <c r="C323" s="27">
        <v>4289.66</v>
      </c>
      <c r="D323" s="27">
        <v>210.36</v>
      </c>
      <c r="E323" s="42">
        <f t="shared" si="140"/>
        <v>4500.0199999999995</v>
      </c>
      <c r="F323" s="42">
        <f t="shared" si="130"/>
        <v>1087.3499999999999</v>
      </c>
      <c r="G323" s="42">
        <f t="shared" si="122"/>
        <v>71.510000000000005</v>
      </c>
      <c r="H323" s="42">
        <f t="shared" si="128"/>
        <v>487.99</v>
      </c>
      <c r="I323" s="42">
        <f t="shared" si="139"/>
        <v>6146.869999999999</v>
      </c>
    </row>
    <row r="324" spans="1:9" ht="14.25">
      <c r="A324" s="75">
        <v>42307</v>
      </c>
      <c r="B324" s="75">
        <v>42308</v>
      </c>
      <c r="C324" s="27">
        <v>4454.09</v>
      </c>
      <c r="D324" s="27">
        <v>210.36</v>
      </c>
      <c r="E324" s="42">
        <f t="shared" si="140"/>
        <v>4664.45</v>
      </c>
      <c r="F324" s="42">
        <f t="shared" si="130"/>
        <v>1087.3499999999999</v>
      </c>
      <c r="G324" s="42">
        <f t="shared" si="122"/>
        <v>71.510000000000005</v>
      </c>
      <c r="H324" s="42">
        <f t="shared" si="128"/>
        <v>487.99</v>
      </c>
      <c r="I324" s="42">
        <f t="shared" si="139"/>
        <v>6311.2999999999993</v>
      </c>
    </row>
    <row r="325" spans="1:9" ht="14.25">
      <c r="A325" s="75">
        <v>42309</v>
      </c>
      <c r="B325" s="75">
        <v>42311</v>
      </c>
      <c r="C325" s="27">
        <v>4454.09</v>
      </c>
      <c r="D325" s="27">
        <v>214.69400000000002</v>
      </c>
      <c r="E325" s="42">
        <f t="shared" si="140"/>
        <v>4668.7840000000006</v>
      </c>
      <c r="F325" s="42">
        <f t="shared" si="130"/>
        <v>1087.3499999999999</v>
      </c>
      <c r="G325" s="42">
        <f t="shared" si="122"/>
        <v>71.510000000000005</v>
      </c>
      <c r="H325" s="42">
        <f t="shared" si="128"/>
        <v>487.99</v>
      </c>
      <c r="I325" s="42">
        <f t="shared" si="139"/>
        <v>6315.634</v>
      </c>
    </row>
    <row r="326" spans="1:9" ht="14.25">
      <c r="A326" s="75">
        <v>42312</v>
      </c>
      <c r="B326" s="75">
        <v>42313</v>
      </c>
      <c r="C326" s="27">
        <v>4567.21</v>
      </c>
      <c r="D326" s="27">
        <v>214.69400000000002</v>
      </c>
      <c r="E326" s="42">
        <f t="shared" si="140"/>
        <v>4781.9040000000005</v>
      </c>
      <c r="F326" s="42">
        <f t="shared" si="130"/>
        <v>1087.3499999999999</v>
      </c>
      <c r="G326" s="42">
        <f t="shared" si="122"/>
        <v>71.510000000000005</v>
      </c>
      <c r="H326" s="42">
        <f t="shared" si="128"/>
        <v>487.99</v>
      </c>
      <c r="I326" s="42">
        <f t="shared" ref="I326:I331" si="141">+E326+F326+G326+H326</f>
        <v>6428.7540000000008</v>
      </c>
    </row>
    <row r="327" spans="1:9" ht="14.25">
      <c r="A327" s="75">
        <v>42314</v>
      </c>
      <c r="B327" s="75">
        <v>42317</v>
      </c>
      <c r="C327" s="27">
        <v>4498.8500000000004</v>
      </c>
      <c r="D327" s="27">
        <v>214.69400000000002</v>
      </c>
      <c r="E327" s="42">
        <f t="shared" si="140"/>
        <v>4713.5440000000008</v>
      </c>
      <c r="F327" s="42">
        <f t="shared" si="130"/>
        <v>1087.3499999999999</v>
      </c>
      <c r="G327" s="42">
        <f t="shared" si="122"/>
        <v>71.510000000000005</v>
      </c>
      <c r="H327" s="42">
        <f t="shared" si="128"/>
        <v>487.99</v>
      </c>
      <c r="I327" s="42">
        <f t="shared" si="141"/>
        <v>6360.3940000000002</v>
      </c>
    </row>
    <row r="328" spans="1:9" ht="14.25">
      <c r="A328" s="75">
        <v>42318</v>
      </c>
      <c r="B328" s="75">
        <v>42320</v>
      </c>
      <c r="C328" s="27">
        <v>4507.6899999999996</v>
      </c>
      <c r="D328" s="27">
        <v>214.69400000000002</v>
      </c>
      <c r="E328" s="42">
        <f t="shared" ref="E328:E333" si="142">+C328+D328</f>
        <v>4722.384</v>
      </c>
      <c r="F328" s="42">
        <f t="shared" si="130"/>
        <v>1087.3499999999999</v>
      </c>
      <c r="G328" s="42">
        <f t="shared" si="122"/>
        <v>71.510000000000005</v>
      </c>
      <c r="H328" s="42">
        <f t="shared" si="128"/>
        <v>487.99</v>
      </c>
      <c r="I328" s="42">
        <f t="shared" si="141"/>
        <v>6369.2340000000004</v>
      </c>
    </row>
    <row r="329" spans="1:9" ht="14.25">
      <c r="A329" s="75">
        <v>42321</v>
      </c>
      <c r="B329" s="75">
        <v>42325</v>
      </c>
      <c r="C329" s="27">
        <v>4436.93</v>
      </c>
      <c r="D329" s="27">
        <v>214.69400000000002</v>
      </c>
      <c r="E329" s="42">
        <f t="shared" si="142"/>
        <v>4651.6240000000007</v>
      </c>
      <c r="F329" s="42">
        <f t="shared" si="130"/>
        <v>1087.3499999999999</v>
      </c>
      <c r="G329" s="42">
        <f t="shared" si="122"/>
        <v>71.510000000000005</v>
      </c>
      <c r="H329" s="42">
        <f t="shared" si="128"/>
        <v>487.99</v>
      </c>
      <c r="I329" s="42">
        <f t="shared" si="141"/>
        <v>6298.4740000000002</v>
      </c>
    </row>
    <row r="330" spans="1:9" ht="14.25">
      <c r="A330" s="75">
        <v>42326</v>
      </c>
      <c r="B330" s="75">
        <v>42327</v>
      </c>
      <c r="C330" s="27">
        <v>4381.26</v>
      </c>
      <c r="D330" s="27">
        <v>214.69400000000002</v>
      </c>
      <c r="E330" s="42">
        <f t="shared" si="142"/>
        <v>4595.9540000000006</v>
      </c>
      <c r="F330" s="42">
        <f t="shared" si="130"/>
        <v>1087.3499999999999</v>
      </c>
      <c r="G330" s="42">
        <f t="shared" si="122"/>
        <v>71.510000000000005</v>
      </c>
      <c r="H330" s="42">
        <f t="shared" si="128"/>
        <v>487.99</v>
      </c>
      <c r="I330" s="42">
        <f t="shared" si="141"/>
        <v>6242.8040000000001</v>
      </c>
    </row>
    <row r="331" spans="1:9" ht="14.25">
      <c r="A331" s="75">
        <v>42328</v>
      </c>
      <c r="B331" s="75">
        <v>42331</v>
      </c>
      <c r="C331" s="27">
        <v>4327.5600000000004</v>
      </c>
      <c r="D331" s="27">
        <v>214.69400000000002</v>
      </c>
      <c r="E331" s="42">
        <f t="shared" si="142"/>
        <v>4542.2540000000008</v>
      </c>
      <c r="F331" s="42">
        <f t="shared" si="130"/>
        <v>1087.3499999999999</v>
      </c>
      <c r="G331" s="42">
        <f t="shared" si="122"/>
        <v>71.510000000000005</v>
      </c>
      <c r="H331" s="42">
        <f t="shared" si="128"/>
        <v>487.99</v>
      </c>
      <c r="I331" s="42">
        <f t="shared" si="141"/>
        <v>6189.1040000000012</v>
      </c>
    </row>
    <row r="332" spans="1:9" ht="14.25">
      <c r="A332" s="75">
        <v>42332</v>
      </c>
      <c r="B332" s="75">
        <v>42334</v>
      </c>
      <c r="C332" s="27">
        <v>4359.42</v>
      </c>
      <c r="D332" s="27">
        <v>214.69400000000002</v>
      </c>
      <c r="E332" s="42">
        <f t="shared" si="142"/>
        <v>4574.1140000000005</v>
      </c>
      <c r="F332" s="42">
        <f t="shared" si="130"/>
        <v>1087.3499999999999</v>
      </c>
      <c r="G332" s="42">
        <f t="shared" si="122"/>
        <v>71.510000000000005</v>
      </c>
      <c r="H332" s="42">
        <f t="shared" si="128"/>
        <v>487.99</v>
      </c>
      <c r="I332" s="42">
        <f t="shared" ref="I332:I337" si="143">+E332+F332+G332+H332</f>
        <v>6220.9639999999999</v>
      </c>
    </row>
    <row r="333" spans="1:9" ht="14.25">
      <c r="A333" s="75">
        <v>42335</v>
      </c>
      <c r="B333" s="75">
        <v>42338</v>
      </c>
      <c r="C333" s="27">
        <v>4488.87</v>
      </c>
      <c r="D333" s="27">
        <v>214.69400000000002</v>
      </c>
      <c r="E333" s="42">
        <f t="shared" si="142"/>
        <v>4703.5640000000003</v>
      </c>
      <c r="F333" s="42">
        <f t="shared" si="130"/>
        <v>1087.3499999999999</v>
      </c>
      <c r="G333" s="42">
        <f t="shared" si="122"/>
        <v>71.510000000000005</v>
      </c>
      <c r="H333" s="42">
        <f t="shared" si="128"/>
        <v>487.99</v>
      </c>
      <c r="I333" s="42">
        <f t="shared" si="143"/>
        <v>6350.4140000000007</v>
      </c>
    </row>
    <row r="334" spans="1:9" ht="14.25">
      <c r="A334" s="75">
        <v>42339</v>
      </c>
      <c r="B334" s="75">
        <v>42341</v>
      </c>
      <c r="C334" s="27">
        <v>4488.87</v>
      </c>
      <c r="D334" s="27">
        <v>211.2</v>
      </c>
      <c r="E334" s="42">
        <f t="shared" ref="E334:E339" si="144">+C334+D334</f>
        <v>4700.07</v>
      </c>
      <c r="F334" s="42">
        <f t="shared" si="130"/>
        <v>1087.3499999999999</v>
      </c>
      <c r="G334" s="42">
        <f t="shared" si="122"/>
        <v>71.510000000000005</v>
      </c>
      <c r="H334" s="42">
        <f t="shared" si="128"/>
        <v>487.99</v>
      </c>
      <c r="I334" s="42">
        <f t="shared" si="143"/>
        <v>6346.92</v>
      </c>
    </row>
    <row r="335" spans="1:9" ht="14.25">
      <c r="A335" s="75">
        <v>42342</v>
      </c>
      <c r="B335" s="75">
        <v>42345</v>
      </c>
      <c r="C335" s="27">
        <v>3973.82</v>
      </c>
      <c r="D335" s="27">
        <v>211.2</v>
      </c>
      <c r="E335" s="42">
        <f t="shared" si="144"/>
        <v>4185.0200000000004</v>
      </c>
      <c r="F335" s="42">
        <f t="shared" si="130"/>
        <v>1087.3499999999999</v>
      </c>
      <c r="G335" s="42">
        <f t="shared" si="122"/>
        <v>71.510000000000005</v>
      </c>
      <c r="H335" s="42">
        <f t="shared" si="128"/>
        <v>487.99</v>
      </c>
      <c r="I335" s="42">
        <f t="shared" si="143"/>
        <v>5831.8700000000008</v>
      </c>
    </row>
    <row r="336" spans="1:9" ht="14.25">
      <c r="A336" s="75">
        <v>42346</v>
      </c>
      <c r="B336" s="75">
        <v>42348</v>
      </c>
      <c r="C336" s="27">
        <v>4129.97</v>
      </c>
      <c r="D336" s="27">
        <v>211.2</v>
      </c>
      <c r="E336" s="42">
        <f t="shared" si="144"/>
        <v>4341.17</v>
      </c>
      <c r="F336" s="42">
        <f t="shared" si="130"/>
        <v>1087.3499999999999</v>
      </c>
      <c r="G336" s="42">
        <f t="shared" si="122"/>
        <v>71.510000000000005</v>
      </c>
      <c r="H336" s="42">
        <f t="shared" si="128"/>
        <v>487.99</v>
      </c>
      <c r="I336" s="42">
        <f t="shared" si="143"/>
        <v>5988.02</v>
      </c>
    </row>
    <row r="337" spans="1:9" ht="14.25">
      <c r="A337" s="75">
        <v>42349</v>
      </c>
      <c r="B337" s="75">
        <v>42352</v>
      </c>
      <c r="C337" s="27">
        <v>4038.83</v>
      </c>
      <c r="D337" s="27">
        <v>211.2</v>
      </c>
      <c r="E337" s="42">
        <f t="shared" si="144"/>
        <v>4250.03</v>
      </c>
      <c r="F337" s="42">
        <f t="shared" si="130"/>
        <v>1087.3499999999999</v>
      </c>
      <c r="G337" s="42">
        <f t="shared" si="122"/>
        <v>71.510000000000005</v>
      </c>
      <c r="H337" s="42">
        <f t="shared" si="128"/>
        <v>487.99</v>
      </c>
      <c r="I337" s="42">
        <f t="shared" si="143"/>
        <v>5896.8799999999992</v>
      </c>
    </row>
    <row r="338" spans="1:9" ht="14.25">
      <c r="A338" s="75">
        <v>42353</v>
      </c>
      <c r="B338" s="75">
        <v>42355</v>
      </c>
      <c r="C338" s="27">
        <v>3541.7</v>
      </c>
      <c r="D338" s="27">
        <v>211.2</v>
      </c>
      <c r="E338" s="42">
        <f t="shared" si="144"/>
        <v>3752.8999999999996</v>
      </c>
      <c r="F338" s="42">
        <f t="shared" si="130"/>
        <v>1087.3499999999999</v>
      </c>
      <c r="G338" s="42">
        <f t="shared" si="122"/>
        <v>71.510000000000005</v>
      </c>
      <c r="H338" s="42">
        <f t="shared" si="128"/>
        <v>487.99</v>
      </c>
      <c r="I338" s="42">
        <f t="shared" ref="I338:I343" si="145">+E338+F338+G338+H338</f>
        <v>5399.75</v>
      </c>
    </row>
    <row r="339" spans="1:9" ht="14.25">
      <c r="A339" s="75">
        <v>42356</v>
      </c>
      <c r="B339" s="75">
        <v>42359</v>
      </c>
      <c r="C339" s="27">
        <v>3598.58</v>
      </c>
      <c r="D339" s="27">
        <v>211.2</v>
      </c>
      <c r="E339" s="42">
        <f t="shared" si="144"/>
        <v>3809.7799999999997</v>
      </c>
      <c r="F339" s="42">
        <f t="shared" si="130"/>
        <v>1087.3499999999999</v>
      </c>
      <c r="G339" s="42">
        <f t="shared" si="122"/>
        <v>71.510000000000005</v>
      </c>
      <c r="H339" s="42">
        <f t="shared" si="128"/>
        <v>487.99</v>
      </c>
      <c r="I339" s="42">
        <f t="shared" si="145"/>
        <v>5456.6299999999992</v>
      </c>
    </row>
    <row r="340" spans="1:9" ht="14.25">
      <c r="A340" s="75">
        <v>42360</v>
      </c>
      <c r="B340" s="75">
        <v>42362</v>
      </c>
      <c r="C340" s="27">
        <v>3717.84</v>
      </c>
      <c r="D340" s="27">
        <v>211.2</v>
      </c>
      <c r="E340" s="42">
        <f t="shared" ref="E340:E345" si="146">+C340+D340</f>
        <v>3929.04</v>
      </c>
      <c r="F340" s="42">
        <f t="shared" si="130"/>
        <v>1087.3499999999999</v>
      </c>
      <c r="G340" s="42">
        <f t="shared" si="122"/>
        <v>71.510000000000005</v>
      </c>
      <c r="H340" s="42">
        <f t="shared" si="128"/>
        <v>487.99</v>
      </c>
      <c r="I340" s="42">
        <f t="shared" si="145"/>
        <v>5575.8899999999994</v>
      </c>
    </row>
    <row r="341" spans="1:9" ht="14.25">
      <c r="A341" s="75">
        <v>42363</v>
      </c>
      <c r="B341" s="75">
        <v>42366</v>
      </c>
      <c r="C341" s="27">
        <v>3874.15</v>
      </c>
      <c r="D341" s="27">
        <v>211.2</v>
      </c>
      <c r="E341" s="42">
        <f t="shared" si="146"/>
        <v>4085.35</v>
      </c>
      <c r="F341" s="42">
        <f t="shared" si="130"/>
        <v>1087.3499999999999</v>
      </c>
      <c r="G341" s="42">
        <f t="shared" si="122"/>
        <v>71.510000000000005</v>
      </c>
      <c r="H341" s="42">
        <f t="shared" si="128"/>
        <v>487.99</v>
      </c>
      <c r="I341" s="42">
        <f t="shared" si="145"/>
        <v>5732.2</v>
      </c>
    </row>
    <row r="342" spans="1:9" ht="14.25">
      <c r="A342" s="75">
        <v>42367</v>
      </c>
      <c r="B342" s="75">
        <v>42369</v>
      </c>
      <c r="C342" s="27">
        <v>3743.47</v>
      </c>
      <c r="D342" s="27">
        <v>211.2</v>
      </c>
      <c r="E342" s="42">
        <f t="shared" si="146"/>
        <v>3954.6699999999996</v>
      </c>
      <c r="F342" s="42">
        <f t="shared" si="130"/>
        <v>1087.3499999999999</v>
      </c>
      <c r="G342" s="42">
        <f t="shared" si="122"/>
        <v>71.510000000000005</v>
      </c>
      <c r="H342" s="42">
        <f t="shared" si="128"/>
        <v>487.99</v>
      </c>
      <c r="I342" s="42">
        <f t="shared" si="145"/>
        <v>5601.5199999999995</v>
      </c>
    </row>
    <row r="343" spans="1:9" ht="14.25">
      <c r="A343" s="75">
        <v>42370</v>
      </c>
      <c r="B343" s="75">
        <v>42373</v>
      </c>
      <c r="C343" s="27">
        <v>3629.75</v>
      </c>
      <c r="D343" s="27">
        <v>227.09</v>
      </c>
      <c r="E343" s="42">
        <f t="shared" si="146"/>
        <v>3856.84</v>
      </c>
      <c r="F343" s="42">
        <f t="shared" si="130"/>
        <v>1087.3499999999999</v>
      </c>
      <c r="G343" s="42">
        <f t="shared" si="122"/>
        <v>71.510000000000005</v>
      </c>
      <c r="H343" s="42">
        <f t="shared" si="128"/>
        <v>487.99</v>
      </c>
      <c r="I343" s="42">
        <f t="shared" si="145"/>
        <v>5503.6900000000005</v>
      </c>
    </row>
    <row r="344" spans="1:9" ht="14.25">
      <c r="A344" s="75">
        <v>42374</v>
      </c>
      <c r="B344" s="75">
        <v>42376</v>
      </c>
      <c r="C344" s="27">
        <v>3703.24</v>
      </c>
      <c r="D344" s="27">
        <v>227.09</v>
      </c>
      <c r="E344" s="42">
        <f t="shared" si="146"/>
        <v>3930.33</v>
      </c>
      <c r="F344" s="42">
        <f t="shared" si="130"/>
        <v>1087.3499999999999</v>
      </c>
      <c r="G344" s="42">
        <f t="shared" si="122"/>
        <v>71.510000000000005</v>
      </c>
      <c r="H344" s="42">
        <f t="shared" si="128"/>
        <v>487.99</v>
      </c>
      <c r="I344" s="42">
        <f t="shared" ref="I344:I349" si="147">+E344+F344+G344+H344</f>
        <v>5577.18</v>
      </c>
    </row>
    <row r="345" spans="1:9" ht="14.25">
      <c r="A345" s="75">
        <v>42377</v>
      </c>
      <c r="B345" s="75">
        <v>42381</v>
      </c>
      <c r="C345" s="27">
        <v>3536.55</v>
      </c>
      <c r="D345" s="27">
        <v>227.09</v>
      </c>
      <c r="E345" s="42">
        <f t="shared" si="146"/>
        <v>3763.6400000000003</v>
      </c>
      <c r="F345" s="42">
        <f t="shared" si="130"/>
        <v>1087.3499999999999</v>
      </c>
      <c r="G345" s="42">
        <f t="shared" si="122"/>
        <v>71.510000000000005</v>
      </c>
      <c r="H345" s="42">
        <f t="shared" si="128"/>
        <v>487.99</v>
      </c>
      <c r="I345" s="42">
        <f t="shared" si="147"/>
        <v>5410.49</v>
      </c>
    </row>
    <row r="346" spans="1:9" ht="14.25">
      <c r="A346" s="75">
        <v>42382</v>
      </c>
      <c r="B346" s="75">
        <v>42383</v>
      </c>
      <c r="C346" s="27">
        <v>3386.51</v>
      </c>
      <c r="D346" s="27">
        <v>227.09</v>
      </c>
      <c r="E346" s="42">
        <f t="shared" ref="E346:E351" si="148">+C346+D346</f>
        <v>3613.6000000000004</v>
      </c>
      <c r="F346" s="42">
        <f t="shared" si="130"/>
        <v>1087.3499999999999</v>
      </c>
      <c r="G346" s="42">
        <f t="shared" si="122"/>
        <v>71.510000000000005</v>
      </c>
      <c r="H346" s="42">
        <f t="shared" si="128"/>
        <v>487.99</v>
      </c>
      <c r="I346" s="42">
        <f t="shared" si="147"/>
        <v>5260.4500000000007</v>
      </c>
    </row>
    <row r="347" spans="1:9" ht="14.25">
      <c r="A347" s="75">
        <v>42384</v>
      </c>
      <c r="B347" s="75">
        <v>42387</v>
      </c>
      <c r="C347" s="27">
        <v>3225.11</v>
      </c>
      <c r="D347" s="27">
        <v>227.09</v>
      </c>
      <c r="E347" s="42">
        <f t="shared" si="148"/>
        <v>3452.2000000000003</v>
      </c>
      <c r="F347" s="42">
        <f t="shared" si="130"/>
        <v>1087.3499999999999</v>
      </c>
      <c r="G347" s="42">
        <f t="shared" si="122"/>
        <v>71.510000000000005</v>
      </c>
      <c r="H347" s="42">
        <f t="shared" si="128"/>
        <v>487.99</v>
      </c>
      <c r="I347" s="42">
        <f t="shared" si="147"/>
        <v>5099.05</v>
      </c>
    </row>
    <row r="348" spans="1:9" ht="14.25">
      <c r="A348" s="75">
        <v>42388</v>
      </c>
      <c r="B348" s="75">
        <v>42390</v>
      </c>
      <c r="C348" s="27">
        <v>3151.87</v>
      </c>
      <c r="D348" s="27">
        <v>227.09</v>
      </c>
      <c r="E348" s="42">
        <f t="shared" si="148"/>
        <v>3378.96</v>
      </c>
      <c r="F348" s="42">
        <f t="shared" si="130"/>
        <v>1087.3499999999999</v>
      </c>
      <c r="G348" s="42">
        <f t="shared" si="122"/>
        <v>71.510000000000005</v>
      </c>
      <c r="H348" s="42">
        <f t="shared" si="128"/>
        <v>487.99</v>
      </c>
      <c r="I348" s="42">
        <f t="shared" si="147"/>
        <v>5025.8099999999995</v>
      </c>
    </row>
    <row r="349" spans="1:9" ht="14.25">
      <c r="A349" s="75">
        <v>42391</v>
      </c>
      <c r="B349" s="75">
        <v>42394</v>
      </c>
      <c r="C349" s="27">
        <v>2964.4</v>
      </c>
      <c r="D349" s="27">
        <v>227.09</v>
      </c>
      <c r="E349" s="42">
        <f t="shared" si="148"/>
        <v>3191.4900000000002</v>
      </c>
      <c r="F349" s="42">
        <f t="shared" si="130"/>
        <v>1087.3499999999999</v>
      </c>
      <c r="G349" s="42">
        <f t="shared" si="122"/>
        <v>71.510000000000005</v>
      </c>
      <c r="H349" s="42">
        <f t="shared" si="128"/>
        <v>487.99</v>
      </c>
      <c r="I349" s="42">
        <f t="shared" si="147"/>
        <v>4838.34</v>
      </c>
    </row>
    <row r="350" spans="1:9" ht="14.25">
      <c r="A350" s="75">
        <v>42395</v>
      </c>
      <c r="B350" s="75">
        <v>42397</v>
      </c>
      <c r="C350" s="27">
        <v>3457.09</v>
      </c>
      <c r="D350" s="27">
        <v>227.09</v>
      </c>
      <c r="E350" s="42">
        <f t="shared" si="148"/>
        <v>3684.1800000000003</v>
      </c>
      <c r="F350" s="42">
        <f t="shared" si="130"/>
        <v>1087.3499999999999</v>
      </c>
      <c r="G350" s="42">
        <f t="shared" si="122"/>
        <v>71.510000000000005</v>
      </c>
      <c r="H350" s="42">
        <f t="shared" si="128"/>
        <v>487.99</v>
      </c>
      <c r="I350" s="42">
        <f t="shared" ref="I350:I355" si="149">+E350+F350+G350+H350</f>
        <v>5331.0300000000007</v>
      </c>
    </row>
    <row r="351" spans="1:9" ht="14.25">
      <c r="A351" s="75">
        <v>42398</v>
      </c>
      <c r="B351" s="75">
        <v>42400</v>
      </c>
      <c r="C351" s="27">
        <v>3524.6</v>
      </c>
      <c r="D351" s="27">
        <v>227.09</v>
      </c>
      <c r="E351" s="42">
        <f t="shared" si="148"/>
        <v>3751.69</v>
      </c>
      <c r="F351" s="42">
        <f t="shared" si="130"/>
        <v>1087.3499999999999</v>
      </c>
      <c r="G351" s="42">
        <f t="shared" si="122"/>
        <v>71.510000000000005</v>
      </c>
      <c r="H351" s="42">
        <f t="shared" si="128"/>
        <v>487.99</v>
      </c>
      <c r="I351" s="42">
        <f t="shared" si="149"/>
        <v>5398.54</v>
      </c>
    </row>
    <row r="352" spans="1:9" ht="14.25">
      <c r="A352" s="75">
        <v>42401</v>
      </c>
      <c r="B352" s="75">
        <v>42401</v>
      </c>
      <c r="C352" s="27">
        <v>3524.6</v>
      </c>
      <c r="D352" s="27">
        <v>225.83</v>
      </c>
      <c r="E352" s="42">
        <f t="shared" ref="E352:E357" si="150">+C352+D352</f>
        <v>3750.43</v>
      </c>
      <c r="F352" s="42">
        <v>1160.9685396895322</v>
      </c>
      <c r="G352" s="42">
        <f t="shared" si="122"/>
        <v>71.510000000000005</v>
      </c>
      <c r="H352" s="42">
        <f>+'Otros Cargos'!E77</f>
        <v>505.74967104577638</v>
      </c>
      <c r="I352" s="42">
        <f t="shared" si="149"/>
        <v>5488.6582107353088</v>
      </c>
    </row>
    <row r="353" spans="1:9" ht="14.25">
      <c r="A353" s="75">
        <v>42402</v>
      </c>
      <c r="B353" s="75">
        <v>42404</v>
      </c>
      <c r="C353" s="27">
        <v>3679</v>
      </c>
      <c r="D353" s="27">
        <v>225.83</v>
      </c>
      <c r="E353" s="42">
        <f t="shared" si="150"/>
        <v>3904.83</v>
      </c>
      <c r="F353" s="42">
        <f t="shared" ref="F353:F358" si="151">+F352</f>
        <v>1160.9685396895322</v>
      </c>
      <c r="G353" s="42">
        <f t="shared" si="122"/>
        <v>71.510000000000005</v>
      </c>
      <c r="H353" s="42">
        <f t="shared" ref="H353:H358" si="152">+H352</f>
        <v>505.74967104577638</v>
      </c>
      <c r="I353" s="42">
        <f t="shared" si="149"/>
        <v>5643.0582107353084</v>
      </c>
    </row>
    <row r="354" spans="1:9" ht="14.25">
      <c r="A354" s="75">
        <v>42405</v>
      </c>
      <c r="B354" s="75">
        <v>42408</v>
      </c>
      <c r="C354" s="27">
        <v>3688.79</v>
      </c>
      <c r="D354" s="27">
        <v>225.83</v>
      </c>
      <c r="E354" s="42">
        <f t="shared" si="150"/>
        <v>3914.62</v>
      </c>
      <c r="F354" s="42">
        <f t="shared" si="151"/>
        <v>1160.9685396895322</v>
      </c>
      <c r="G354" s="42">
        <f t="shared" si="122"/>
        <v>71.510000000000005</v>
      </c>
      <c r="H354" s="42">
        <f t="shared" si="152"/>
        <v>505.74967104577638</v>
      </c>
      <c r="I354" s="42">
        <f t="shared" si="149"/>
        <v>5652.8482107353084</v>
      </c>
    </row>
    <row r="355" spans="1:9" ht="14.25">
      <c r="A355" s="75">
        <v>42409</v>
      </c>
      <c r="B355" s="75">
        <v>42411</v>
      </c>
      <c r="C355" s="27">
        <v>3502.88</v>
      </c>
      <c r="D355" s="27">
        <v>225.83</v>
      </c>
      <c r="E355" s="42">
        <f t="shared" si="150"/>
        <v>3728.71</v>
      </c>
      <c r="F355" s="42">
        <f t="shared" si="151"/>
        <v>1160.9685396895322</v>
      </c>
      <c r="G355" s="42">
        <f t="shared" si="122"/>
        <v>71.510000000000005</v>
      </c>
      <c r="H355" s="42">
        <f t="shared" si="152"/>
        <v>505.74967104577638</v>
      </c>
      <c r="I355" s="42">
        <f t="shared" si="149"/>
        <v>5466.9382107353085</v>
      </c>
    </row>
    <row r="356" spans="1:9" ht="14.25">
      <c r="A356" s="75">
        <v>42412</v>
      </c>
      <c r="B356" s="75">
        <v>42415</v>
      </c>
      <c r="C356" s="27">
        <v>3393.79</v>
      </c>
      <c r="D356" s="27">
        <v>225.83</v>
      </c>
      <c r="E356" s="42">
        <f t="shared" si="150"/>
        <v>3619.62</v>
      </c>
      <c r="F356" s="42">
        <f t="shared" si="151"/>
        <v>1160.9685396895322</v>
      </c>
      <c r="G356" s="42">
        <f t="shared" si="122"/>
        <v>71.510000000000005</v>
      </c>
      <c r="H356" s="42">
        <f t="shared" si="152"/>
        <v>505.74967104577638</v>
      </c>
      <c r="I356" s="42">
        <f t="shared" ref="I356:I361" si="153">+E356+F356+G356+H356</f>
        <v>5357.8482107353084</v>
      </c>
    </row>
    <row r="357" spans="1:9" ht="14.25">
      <c r="A357" s="75">
        <v>42416</v>
      </c>
      <c r="B357" s="75">
        <v>42418</v>
      </c>
      <c r="C357" s="27">
        <v>3639.61</v>
      </c>
      <c r="D357" s="27">
        <v>225.83</v>
      </c>
      <c r="E357" s="42">
        <f t="shared" si="150"/>
        <v>3865.44</v>
      </c>
      <c r="F357" s="42">
        <f t="shared" si="151"/>
        <v>1160.9685396895322</v>
      </c>
      <c r="G357" s="42">
        <f t="shared" si="122"/>
        <v>71.510000000000005</v>
      </c>
      <c r="H357" s="42">
        <f t="shared" si="152"/>
        <v>505.74967104577638</v>
      </c>
      <c r="I357" s="42">
        <f t="shared" si="153"/>
        <v>5603.668210735309</v>
      </c>
    </row>
    <row r="358" spans="1:9" ht="14.25">
      <c r="A358" s="75">
        <v>42419</v>
      </c>
      <c r="B358" s="75">
        <v>42422</v>
      </c>
      <c r="C358" s="27">
        <v>3694.81</v>
      </c>
      <c r="D358" s="27">
        <v>225.83</v>
      </c>
      <c r="E358" s="42">
        <f t="shared" ref="E358:E363" si="154">+C358+D358</f>
        <v>3920.64</v>
      </c>
      <c r="F358" s="42">
        <f t="shared" si="151"/>
        <v>1160.9685396895322</v>
      </c>
      <c r="G358" s="42">
        <f t="shared" si="122"/>
        <v>71.510000000000005</v>
      </c>
      <c r="H358" s="42">
        <f t="shared" si="152"/>
        <v>505.74967104577638</v>
      </c>
      <c r="I358" s="42">
        <f t="shared" si="153"/>
        <v>5658.8682107353088</v>
      </c>
    </row>
    <row r="359" spans="1:9" ht="14.25">
      <c r="A359" s="75">
        <v>42423</v>
      </c>
      <c r="B359" s="75">
        <v>42425</v>
      </c>
      <c r="C359" s="27">
        <v>3402.81</v>
      </c>
      <c r="D359" s="27">
        <v>225.83</v>
      </c>
      <c r="E359" s="42">
        <f t="shared" si="154"/>
        <v>3628.64</v>
      </c>
      <c r="F359" s="42">
        <f t="shared" ref="F359:F364" si="155">+F358</f>
        <v>1160.9685396895322</v>
      </c>
      <c r="G359" s="42">
        <f t="shared" si="122"/>
        <v>71.510000000000005</v>
      </c>
      <c r="H359" s="42">
        <f t="shared" ref="H359:H364" si="156">+H358</f>
        <v>505.74967104577638</v>
      </c>
      <c r="I359" s="42">
        <f t="shared" si="153"/>
        <v>5366.8682107353088</v>
      </c>
    </row>
    <row r="360" spans="1:9" ht="14.25">
      <c r="A360" s="75">
        <v>42426</v>
      </c>
      <c r="B360" s="75">
        <v>42429</v>
      </c>
      <c r="C360" s="27">
        <v>3477.31</v>
      </c>
      <c r="D360" s="27">
        <v>225.83</v>
      </c>
      <c r="E360" s="42">
        <f t="shared" si="154"/>
        <v>3703.14</v>
      </c>
      <c r="F360" s="42">
        <f t="shared" si="155"/>
        <v>1160.9685396895322</v>
      </c>
      <c r="G360" s="42">
        <f t="shared" si="122"/>
        <v>71.510000000000005</v>
      </c>
      <c r="H360" s="42">
        <f t="shared" si="156"/>
        <v>505.74967104577638</v>
      </c>
      <c r="I360" s="42">
        <f t="shared" si="153"/>
        <v>5441.3682107353088</v>
      </c>
    </row>
    <row r="361" spans="1:9" ht="14.25">
      <c r="A361" s="75">
        <v>42430</v>
      </c>
      <c r="B361" s="75">
        <v>42432</v>
      </c>
      <c r="C361" s="27">
        <v>3487.72</v>
      </c>
      <c r="D361" s="31">
        <v>223.2</v>
      </c>
      <c r="E361" s="44">
        <f t="shared" si="154"/>
        <v>3710.9199999999996</v>
      </c>
      <c r="F361" s="42">
        <f t="shared" si="155"/>
        <v>1160.9685396895322</v>
      </c>
      <c r="G361" s="42">
        <f t="shared" si="122"/>
        <v>71.510000000000005</v>
      </c>
      <c r="H361" s="42">
        <f t="shared" si="156"/>
        <v>505.74967104577638</v>
      </c>
      <c r="I361" s="42">
        <f t="shared" si="153"/>
        <v>5449.1482107353086</v>
      </c>
    </row>
    <row r="362" spans="1:9" ht="14.25">
      <c r="A362" s="75">
        <v>42433</v>
      </c>
      <c r="B362" s="75">
        <v>42436</v>
      </c>
      <c r="C362" s="27">
        <v>3566.29</v>
      </c>
      <c r="D362" s="31">
        <v>223.2</v>
      </c>
      <c r="E362" s="44">
        <f t="shared" si="154"/>
        <v>3789.49</v>
      </c>
      <c r="F362" s="42">
        <f t="shared" si="155"/>
        <v>1160.9685396895322</v>
      </c>
      <c r="G362" s="42">
        <f t="shared" si="122"/>
        <v>71.510000000000005</v>
      </c>
      <c r="H362" s="42">
        <f t="shared" si="156"/>
        <v>505.74967104577638</v>
      </c>
      <c r="I362" s="42">
        <f t="shared" ref="I362:I367" si="157">+E362+F362+G362+H362</f>
        <v>5527.7182107353083</v>
      </c>
    </row>
    <row r="363" spans="1:9" ht="14.25">
      <c r="A363" s="75">
        <v>42437</v>
      </c>
      <c r="B363" s="75">
        <v>42439</v>
      </c>
      <c r="C363" s="27">
        <v>3692.48</v>
      </c>
      <c r="D363" s="31">
        <v>223.2</v>
      </c>
      <c r="E363" s="44">
        <f t="shared" si="154"/>
        <v>3915.68</v>
      </c>
      <c r="F363" s="42">
        <f t="shared" si="155"/>
        <v>1160.9685396895322</v>
      </c>
      <c r="G363" s="42">
        <f t="shared" si="122"/>
        <v>71.510000000000005</v>
      </c>
      <c r="H363" s="42">
        <f t="shared" si="156"/>
        <v>505.74967104577638</v>
      </c>
      <c r="I363" s="42">
        <f t="shared" si="157"/>
        <v>5653.9082107353088</v>
      </c>
    </row>
    <row r="364" spans="1:9" ht="14.25">
      <c r="A364" s="75">
        <v>42440</v>
      </c>
      <c r="B364" s="75">
        <v>42443</v>
      </c>
      <c r="C364" s="27">
        <v>3863.1</v>
      </c>
      <c r="D364" s="31">
        <v>223.2</v>
      </c>
      <c r="E364" s="44">
        <f t="shared" ref="E364:E369" si="158">+C364+D364</f>
        <v>4086.2999999999997</v>
      </c>
      <c r="F364" s="42">
        <f t="shared" si="155"/>
        <v>1160.9685396895322</v>
      </c>
      <c r="G364" s="42">
        <f t="shared" si="122"/>
        <v>71.510000000000005</v>
      </c>
      <c r="H364" s="42">
        <f t="shared" si="156"/>
        <v>505.74967104577638</v>
      </c>
      <c r="I364" s="42">
        <f t="shared" si="157"/>
        <v>5824.5282107353087</v>
      </c>
    </row>
    <row r="365" spans="1:9" ht="14.25">
      <c r="A365" s="75">
        <v>42444</v>
      </c>
      <c r="B365" s="75">
        <v>42446</v>
      </c>
      <c r="C365" s="27">
        <v>3854.04</v>
      </c>
      <c r="D365" s="31">
        <v>223.2</v>
      </c>
      <c r="E365" s="44">
        <f t="shared" si="158"/>
        <v>4077.24</v>
      </c>
      <c r="F365" s="42">
        <f t="shared" ref="F365:F452" si="159">+F364</f>
        <v>1160.9685396895322</v>
      </c>
      <c r="G365" s="42">
        <f t="shared" si="122"/>
        <v>71.510000000000005</v>
      </c>
      <c r="H365" s="42">
        <f t="shared" ref="H365:H452" si="160">+H364</f>
        <v>505.74967104577638</v>
      </c>
      <c r="I365" s="42">
        <f t="shared" si="157"/>
        <v>5815.4682107353083</v>
      </c>
    </row>
    <row r="366" spans="1:9" ht="14.25">
      <c r="A366" s="75">
        <v>42447</v>
      </c>
      <c r="B366" s="75">
        <v>42451</v>
      </c>
      <c r="C366" s="27">
        <v>3840.3</v>
      </c>
      <c r="D366" s="31">
        <v>223.2</v>
      </c>
      <c r="E366" s="44">
        <f t="shared" si="158"/>
        <v>4063.5</v>
      </c>
      <c r="F366" s="42">
        <f t="shared" si="159"/>
        <v>1160.9685396895322</v>
      </c>
      <c r="G366" s="42">
        <f t="shared" si="122"/>
        <v>71.510000000000005</v>
      </c>
      <c r="H366" s="42">
        <f t="shared" si="160"/>
        <v>505.74967104577638</v>
      </c>
      <c r="I366" s="42">
        <f t="shared" si="157"/>
        <v>5801.7282107353085</v>
      </c>
    </row>
    <row r="367" spans="1:9" ht="14.25">
      <c r="A367" s="75">
        <v>42452</v>
      </c>
      <c r="B367" s="75">
        <v>42457</v>
      </c>
      <c r="C367" s="27">
        <v>3698.62</v>
      </c>
      <c r="D367" s="31">
        <v>223.2</v>
      </c>
      <c r="E367" s="44">
        <f t="shared" si="158"/>
        <v>3921.8199999999997</v>
      </c>
      <c r="F367" s="42">
        <f t="shared" si="159"/>
        <v>1160.9685396895322</v>
      </c>
      <c r="G367" s="42">
        <f t="shared" si="122"/>
        <v>71.510000000000005</v>
      </c>
      <c r="H367" s="42">
        <f t="shared" si="160"/>
        <v>505.74967104577638</v>
      </c>
      <c r="I367" s="42">
        <f t="shared" si="157"/>
        <v>5660.0482107353082</v>
      </c>
    </row>
    <row r="368" spans="1:9" ht="14.25">
      <c r="A368" s="75">
        <v>42458</v>
      </c>
      <c r="B368" s="75">
        <v>42460</v>
      </c>
      <c r="C368" s="27">
        <v>3499.75</v>
      </c>
      <c r="D368" s="31">
        <v>223.2</v>
      </c>
      <c r="E368" s="44">
        <f t="shared" si="158"/>
        <v>3722.95</v>
      </c>
      <c r="F368" s="42">
        <f t="shared" si="159"/>
        <v>1160.9685396895322</v>
      </c>
      <c r="G368" s="42">
        <f t="shared" si="122"/>
        <v>71.510000000000005</v>
      </c>
      <c r="H368" s="42">
        <f t="shared" si="160"/>
        <v>505.74967104577638</v>
      </c>
      <c r="I368" s="42">
        <f t="shared" ref="I368:I373" si="161">+E368+F368+G368+H368</f>
        <v>5461.1782107353083</v>
      </c>
    </row>
    <row r="369" spans="1:9" ht="14.25">
      <c r="A369" s="75">
        <v>42461</v>
      </c>
      <c r="B369" s="75">
        <v>42464</v>
      </c>
      <c r="C369" s="27">
        <v>3453.35</v>
      </c>
      <c r="D369" s="31">
        <v>223.2</v>
      </c>
      <c r="E369" s="44">
        <f t="shared" si="158"/>
        <v>3676.5499999999997</v>
      </c>
      <c r="F369" s="42">
        <f t="shared" si="159"/>
        <v>1160.9685396895322</v>
      </c>
      <c r="G369" s="42">
        <f t="shared" si="122"/>
        <v>71.510000000000005</v>
      </c>
      <c r="H369" s="42">
        <f t="shared" si="160"/>
        <v>505.74967104577638</v>
      </c>
      <c r="I369" s="42">
        <f t="shared" si="161"/>
        <v>5414.7782107353087</v>
      </c>
    </row>
    <row r="370" spans="1:9" ht="14.25">
      <c r="A370" s="75">
        <v>42465</v>
      </c>
      <c r="B370" s="75">
        <v>42467</v>
      </c>
      <c r="C370" s="27">
        <v>3458.53</v>
      </c>
      <c r="D370" s="31">
        <v>214.66</v>
      </c>
      <c r="E370" s="44">
        <f t="shared" ref="E370:E375" si="162">+C370+D370</f>
        <v>3673.19</v>
      </c>
      <c r="F370" s="42">
        <f t="shared" si="159"/>
        <v>1160.9685396895322</v>
      </c>
      <c r="G370" s="42">
        <f t="shared" si="122"/>
        <v>71.510000000000005</v>
      </c>
      <c r="H370" s="42">
        <f t="shared" si="160"/>
        <v>505.74967104577638</v>
      </c>
      <c r="I370" s="42">
        <f t="shared" si="161"/>
        <v>5411.418210735309</v>
      </c>
    </row>
    <row r="371" spans="1:9" ht="14.25">
      <c r="A371" s="75">
        <v>42468</v>
      </c>
      <c r="B371" s="75">
        <v>42471</v>
      </c>
      <c r="C371" s="27">
        <v>3545.66</v>
      </c>
      <c r="D371" s="31">
        <v>214.66</v>
      </c>
      <c r="E371" s="44">
        <f t="shared" si="162"/>
        <v>3760.3199999999997</v>
      </c>
      <c r="F371" s="42">
        <f t="shared" si="159"/>
        <v>1160.9685396895322</v>
      </c>
      <c r="G371" s="42">
        <f t="shared" si="122"/>
        <v>71.510000000000005</v>
      </c>
      <c r="H371" s="42">
        <f t="shared" si="160"/>
        <v>505.74967104577638</v>
      </c>
      <c r="I371" s="42">
        <f t="shared" si="161"/>
        <v>5498.5482107353082</v>
      </c>
    </row>
    <row r="372" spans="1:9" ht="14.25">
      <c r="A372" s="75">
        <v>42472</v>
      </c>
      <c r="B372" s="75">
        <v>42474</v>
      </c>
      <c r="C372" s="27">
        <v>3794.44</v>
      </c>
      <c r="D372" s="31">
        <v>214.66</v>
      </c>
      <c r="E372" s="44">
        <f t="shared" si="162"/>
        <v>4009.1</v>
      </c>
      <c r="F372" s="42">
        <f t="shared" si="159"/>
        <v>1160.9685396895322</v>
      </c>
      <c r="G372" s="42">
        <f t="shared" si="122"/>
        <v>71.510000000000005</v>
      </c>
      <c r="H372" s="42">
        <f t="shared" si="160"/>
        <v>505.74967104577638</v>
      </c>
      <c r="I372" s="42">
        <f t="shared" si="161"/>
        <v>5747.3282107353089</v>
      </c>
    </row>
    <row r="373" spans="1:9" ht="14.25">
      <c r="A373" s="75">
        <v>42475</v>
      </c>
      <c r="B373" s="75">
        <v>42478</v>
      </c>
      <c r="C373" s="27">
        <v>3929.47</v>
      </c>
      <c r="D373" s="31">
        <v>214.66</v>
      </c>
      <c r="E373" s="44">
        <f t="shared" si="162"/>
        <v>4144.13</v>
      </c>
      <c r="F373" s="42">
        <f t="shared" si="159"/>
        <v>1160.9685396895322</v>
      </c>
      <c r="G373" s="42">
        <f t="shared" si="122"/>
        <v>71.510000000000005</v>
      </c>
      <c r="H373" s="42">
        <f t="shared" si="160"/>
        <v>505.74967104577638</v>
      </c>
      <c r="I373" s="42">
        <f t="shared" si="161"/>
        <v>5882.3582107353086</v>
      </c>
    </row>
    <row r="374" spans="1:9" ht="14.25">
      <c r="A374" s="75">
        <v>42479</v>
      </c>
      <c r="B374" s="75">
        <v>42481</v>
      </c>
      <c r="C374" s="27">
        <v>3819.53</v>
      </c>
      <c r="D374" s="31">
        <v>214.66</v>
      </c>
      <c r="E374" s="44">
        <f t="shared" si="162"/>
        <v>4034.19</v>
      </c>
      <c r="F374" s="42">
        <f t="shared" si="159"/>
        <v>1160.9685396895322</v>
      </c>
      <c r="G374" s="42">
        <f t="shared" si="122"/>
        <v>71.510000000000005</v>
      </c>
      <c r="H374" s="42">
        <f t="shared" si="160"/>
        <v>505.74967104577638</v>
      </c>
      <c r="I374" s="42">
        <f t="shared" ref="I374:I379" si="163">+E374+F374+G374+H374</f>
        <v>5772.418210735309</v>
      </c>
    </row>
    <row r="375" spans="1:9" ht="14.25">
      <c r="A375" s="75">
        <v>42482</v>
      </c>
      <c r="B375" s="75">
        <v>42485</v>
      </c>
      <c r="C375" s="27">
        <v>3983.73</v>
      </c>
      <c r="D375" s="31">
        <v>214.66</v>
      </c>
      <c r="E375" s="44">
        <f t="shared" si="162"/>
        <v>4198.3900000000003</v>
      </c>
      <c r="F375" s="42">
        <f t="shared" si="159"/>
        <v>1160.9685396895322</v>
      </c>
      <c r="G375" s="42">
        <f t="shared" si="122"/>
        <v>71.510000000000005</v>
      </c>
      <c r="H375" s="42">
        <f t="shared" si="160"/>
        <v>505.74967104577638</v>
      </c>
      <c r="I375" s="42">
        <f t="shared" si="163"/>
        <v>5936.6182107353088</v>
      </c>
    </row>
    <row r="376" spans="1:9" ht="14.25">
      <c r="A376" s="75">
        <v>42486</v>
      </c>
      <c r="B376" s="75">
        <v>42488</v>
      </c>
      <c r="C376" s="27">
        <v>3933.47</v>
      </c>
      <c r="D376" s="31">
        <v>214.66</v>
      </c>
      <c r="E376" s="44">
        <f t="shared" ref="E376:E381" si="164">+C376+D376</f>
        <v>4148.13</v>
      </c>
      <c r="F376" s="42">
        <f t="shared" si="159"/>
        <v>1160.9685396895322</v>
      </c>
      <c r="G376" s="42">
        <f t="shared" si="122"/>
        <v>71.510000000000005</v>
      </c>
      <c r="H376" s="42">
        <f t="shared" si="160"/>
        <v>505.74967104577638</v>
      </c>
      <c r="I376" s="42">
        <f t="shared" si="163"/>
        <v>5886.3582107353086</v>
      </c>
    </row>
    <row r="377" spans="1:9" ht="14.25">
      <c r="A377" s="75">
        <v>42489</v>
      </c>
      <c r="B377" s="75">
        <v>42490</v>
      </c>
      <c r="C377" s="27">
        <v>4147.28</v>
      </c>
      <c r="D377" s="31">
        <v>214.66</v>
      </c>
      <c r="E377" s="44">
        <f t="shared" si="164"/>
        <v>4361.9399999999996</v>
      </c>
      <c r="F377" s="42">
        <f t="shared" si="159"/>
        <v>1160.9685396895322</v>
      </c>
      <c r="G377" s="42">
        <f t="shared" si="122"/>
        <v>71.510000000000005</v>
      </c>
      <c r="H377" s="42">
        <f t="shared" si="160"/>
        <v>505.74967104577638</v>
      </c>
      <c r="I377" s="42">
        <f t="shared" si="163"/>
        <v>6100.1682107353081</v>
      </c>
    </row>
    <row r="378" spans="1:9" ht="14.25">
      <c r="A378" s="75">
        <v>42491</v>
      </c>
      <c r="B378" s="75">
        <v>42492</v>
      </c>
      <c r="C378" s="27">
        <v>4147.28</v>
      </c>
      <c r="D378" s="31">
        <v>218.22</v>
      </c>
      <c r="E378" s="44">
        <f t="shared" si="164"/>
        <v>4365.5</v>
      </c>
      <c r="F378" s="42">
        <f t="shared" si="159"/>
        <v>1160.9685396895322</v>
      </c>
      <c r="G378" s="42">
        <f t="shared" si="122"/>
        <v>71.510000000000005</v>
      </c>
      <c r="H378" s="42">
        <f t="shared" si="160"/>
        <v>505.74967104577638</v>
      </c>
      <c r="I378" s="42">
        <f t="shared" si="163"/>
        <v>6103.7282107353085</v>
      </c>
    </row>
    <row r="379" spans="1:9" ht="14.25">
      <c r="A379" s="75">
        <v>42493</v>
      </c>
      <c r="B379" s="75">
        <v>42495</v>
      </c>
      <c r="C379" s="27">
        <v>4075.59</v>
      </c>
      <c r="D379" s="31">
        <v>218.22</v>
      </c>
      <c r="E379" s="44">
        <f t="shared" si="164"/>
        <v>4293.8100000000004</v>
      </c>
      <c r="F379" s="42">
        <f t="shared" si="159"/>
        <v>1160.9685396895322</v>
      </c>
      <c r="G379" s="42">
        <f t="shared" si="122"/>
        <v>71.510000000000005</v>
      </c>
      <c r="H379" s="42">
        <f t="shared" si="160"/>
        <v>505.74967104577638</v>
      </c>
      <c r="I379" s="42">
        <f t="shared" si="163"/>
        <v>6032.0382107353089</v>
      </c>
    </row>
    <row r="380" spans="1:9" ht="14.25">
      <c r="A380" s="75">
        <v>42496</v>
      </c>
      <c r="B380" s="75">
        <v>42500</v>
      </c>
      <c r="C380" s="27">
        <v>3937.83</v>
      </c>
      <c r="D380" s="31">
        <v>218.22</v>
      </c>
      <c r="E380" s="44">
        <f t="shared" si="164"/>
        <v>4156.05</v>
      </c>
      <c r="F380" s="42">
        <f t="shared" si="159"/>
        <v>1160.9685396895322</v>
      </c>
      <c r="G380" s="42">
        <f t="shared" si="122"/>
        <v>71.510000000000005</v>
      </c>
      <c r="H380" s="42">
        <f t="shared" si="160"/>
        <v>505.74967104577638</v>
      </c>
      <c r="I380" s="42">
        <f t="shared" ref="I380:I385" si="165">+E380+F380+G380+H380</f>
        <v>5894.2782107353087</v>
      </c>
    </row>
    <row r="381" spans="1:9" ht="14.25">
      <c r="A381" s="75">
        <v>42501</v>
      </c>
      <c r="B381" s="75">
        <v>42502</v>
      </c>
      <c r="C381" s="27">
        <v>3883.79</v>
      </c>
      <c r="D381" s="31">
        <v>218.22</v>
      </c>
      <c r="E381" s="44">
        <f t="shared" si="164"/>
        <v>4102.01</v>
      </c>
      <c r="F381" s="42">
        <f t="shared" si="159"/>
        <v>1160.9685396895322</v>
      </c>
      <c r="G381" s="42">
        <f t="shared" si="122"/>
        <v>71.510000000000005</v>
      </c>
      <c r="H381" s="42">
        <f t="shared" si="160"/>
        <v>505.74967104577638</v>
      </c>
      <c r="I381" s="42">
        <f t="shared" si="165"/>
        <v>5840.2382107353087</v>
      </c>
    </row>
    <row r="382" spans="1:9" ht="14.25">
      <c r="A382" s="75">
        <v>42503</v>
      </c>
      <c r="B382" s="75">
        <v>42506</v>
      </c>
      <c r="C382" s="27">
        <v>4256.4799999999996</v>
      </c>
      <c r="D382" s="31">
        <v>218.22</v>
      </c>
      <c r="E382" s="44">
        <f t="shared" ref="E382:E387" si="166">+C382+D382</f>
        <v>4474.7</v>
      </c>
      <c r="F382" s="42">
        <f t="shared" si="159"/>
        <v>1160.9685396895322</v>
      </c>
      <c r="G382" s="42">
        <f t="shared" si="122"/>
        <v>71.510000000000005</v>
      </c>
      <c r="H382" s="42">
        <f t="shared" si="160"/>
        <v>505.74967104577638</v>
      </c>
      <c r="I382" s="42">
        <f t="shared" si="165"/>
        <v>6212.9282107353083</v>
      </c>
    </row>
    <row r="383" spans="1:9" ht="14.25">
      <c r="A383" s="75">
        <v>42507</v>
      </c>
      <c r="B383" s="75">
        <v>42509</v>
      </c>
      <c r="C383" s="27">
        <v>4205.55</v>
      </c>
      <c r="D383" s="31">
        <v>218.22</v>
      </c>
      <c r="E383" s="44">
        <f t="shared" si="166"/>
        <v>4423.7700000000004</v>
      </c>
      <c r="F383" s="42">
        <f t="shared" si="159"/>
        <v>1160.9685396895322</v>
      </c>
      <c r="G383" s="42">
        <f t="shared" si="122"/>
        <v>71.510000000000005</v>
      </c>
      <c r="H383" s="42">
        <f t="shared" si="160"/>
        <v>505.74967104577638</v>
      </c>
      <c r="I383" s="42">
        <f t="shared" si="165"/>
        <v>6161.9982107353089</v>
      </c>
    </row>
    <row r="384" spans="1:9" ht="14.25">
      <c r="A384" s="75">
        <v>42510</v>
      </c>
      <c r="B384" s="75">
        <v>42513</v>
      </c>
      <c r="C384" s="27">
        <v>4528.04</v>
      </c>
      <c r="D384" s="31">
        <v>218.22</v>
      </c>
      <c r="E384" s="44">
        <f t="shared" si="166"/>
        <v>4746.26</v>
      </c>
      <c r="F384" s="42">
        <f t="shared" si="159"/>
        <v>1160.9685396895322</v>
      </c>
      <c r="G384" s="42">
        <f t="shared" si="122"/>
        <v>71.510000000000005</v>
      </c>
      <c r="H384" s="42">
        <f t="shared" si="160"/>
        <v>505.74967104577638</v>
      </c>
      <c r="I384" s="42">
        <f t="shared" si="165"/>
        <v>6484.4882107353087</v>
      </c>
    </row>
    <row r="385" spans="1:9" ht="14.25">
      <c r="A385" s="75">
        <v>42514</v>
      </c>
      <c r="B385" s="75">
        <v>42516</v>
      </c>
      <c r="C385" s="27">
        <v>4590.4799999999996</v>
      </c>
      <c r="D385" s="31">
        <v>218.22</v>
      </c>
      <c r="E385" s="44">
        <f t="shared" si="166"/>
        <v>4808.7</v>
      </c>
      <c r="F385" s="42">
        <f t="shared" si="159"/>
        <v>1160.9685396895322</v>
      </c>
      <c r="G385" s="42">
        <f t="shared" si="122"/>
        <v>71.510000000000005</v>
      </c>
      <c r="H385" s="42">
        <f t="shared" si="160"/>
        <v>505.74967104577638</v>
      </c>
      <c r="I385" s="42">
        <f t="shared" si="165"/>
        <v>6546.9282107353083</v>
      </c>
    </row>
    <row r="386" spans="1:9" ht="14.25">
      <c r="A386" s="75">
        <v>42517</v>
      </c>
      <c r="B386" s="75">
        <v>42521</v>
      </c>
      <c r="C386" s="27">
        <v>4676.82</v>
      </c>
      <c r="D386" s="31">
        <v>218.22</v>
      </c>
      <c r="E386" s="44">
        <f t="shared" si="166"/>
        <v>4895.04</v>
      </c>
      <c r="F386" s="42">
        <f t="shared" si="159"/>
        <v>1160.9685396895322</v>
      </c>
      <c r="G386" s="42">
        <f t="shared" si="122"/>
        <v>71.510000000000005</v>
      </c>
      <c r="H386" s="42">
        <f t="shared" si="160"/>
        <v>505.74967104577638</v>
      </c>
      <c r="I386" s="42">
        <f t="shared" ref="I386:I391" si="167">+E386+F386+G386+H386</f>
        <v>6633.2682107353085</v>
      </c>
    </row>
    <row r="387" spans="1:9" ht="14.25">
      <c r="A387" s="75">
        <v>42522</v>
      </c>
      <c r="B387" s="75">
        <v>42523</v>
      </c>
      <c r="C387" s="27">
        <v>4618.26</v>
      </c>
      <c r="D387" s="31">
        <v>218.22</v>
      </c>
      <c r="E387" s="44">
        <f t="shared" si="166"/>
        <v>4836.4800000000005</v>
      </c>
      <c r="F387" s="42">
        <f t="shared" si="159"/>
        <v>1160.9685396895322</v>
      </c>
      <c r="G387" s="42">
        <f t="shared" si="122"/>
        <v>71.510000000000005</v>
      </c>
      <c r="H387" s="42">
        <f t="shared" si="160"/>
        <v>505.74967104577638</v>
      </c>
      <c r="I387" s="42">
        <f t="shared" si="167"/>
        <v>6574.708210735309</v>
      </c>
    </row>
    <row r="388" spans="1:9" ht="14.25">
      <c r="A388" s="75">
        <v>42524</v>
      </c>
      <c r="B388" s="75">
        <v>42528</v>
      </c>
      <c r="C388" s="27">
        <v>4676.8599999999997</v>
      </c>
      <c r="D388" s="31">
        <v>218.22</v>
      </c>
      <c r="E388" s="44">
        <f t="shared" ref="E388:E393" si="168">+C388+D388</f>
        <v>4895.08</v>
      </c>
      <c r="F388" s="42">
        <f t="shared" si="159"/>
        <v>1160.9685396895322</v>
      </c>
      <c r="G388" s="42">
        <f t="shared" si="122"/>
        <v>71.510000000000005</v>
      </c>
      <c r="H388" s="42">
        <f t="shared" si="160"/>
        <v>505.74967104577638</v>
      </c>
      <c r="I388" s="42">
        <f t="shared" si="167"/>
        <v>6633.3082107353084</v>
      </c>
    </row>
    <row r="389" spans="1:9" ht="14.25">
      <c r="A389" s="75">
        <v>42529</v>
      </c>
      <c r="B389" s="75">
        <v>42530</v>
      </c>
      <c r="C389" s="27">
        <v>4592.5600000000004</v>
      </c>
      <c r="D389" s="31">
        <v>218.22</v>
      </c>
      <c r="E389" s="44">
        <f t="shared" si="168"/>
        <v>4810.7800000000007</v>
      </c>
      <c r="F389" s="42">
        <f t="shared" si="159"/>
        <v>1160.9685396895322</v>
      </c>
      <c r="G389" s="42">
        <f t="shared" si="122"/>
        <v>71.510000000000005</v>
      </c>
      <c r="H389" s="42">
        <f t="shared" si="160"/>
        <v>505.74967104577638</v>
      </c>
      <c r="I389" s="42">
        <f t="shared" si="167"/>
        <v>6549.0082107353091</v>
      </c>
    </row>
    <row r="390" spans="1:9" ht="14.25">
      <c r="A390" s="75">
        <v>42531</v>
      </c>
      <c r="B390" s="75">
        <v>42534</v>
      </c>
      <c r="C390" s="27">
        <v>4710.16</v>
      </c>
      <c r="D390" s="31">
        <v>218.22</v>
      </c>
      <c r="E390" s="44">
        <f t="shared" si="168"/>
        <v>4928.38</v>
      </c>
      <c r="F390" s="42">
        <f t="shared" si="159"/>
        <v>1160.9685396895322</v>
      </c>
      <c r="G390" s="42">
        <f t="shared" si="122"/>
        <v>71.510000000000005</v>
      </c>
      <c r="H390" s="42">
        <f t="shared" si="160"/>
        <v>505.74967104577638</v>
      </c>
      <c r="I390" s="42">
        <f t="shared" si="167"/>
        <v>6666.6082107353086</v>
      </c>
    </row>
    <row r="391" spans="1:9" ht="14.25">
      <c r="A391" s="75">
        <v>42535</v>
      </c>
      <c r="B391" s="75">
        <v>42537</v>
      </c>
      <c r="C391" s="27">
        <v>4533.46</v>
      </c>
      <c r="D391" s="31">
        <v>218.22</v>
      </c>
      <c r="E391" s="44">
        <f t="shared" si="168"/>
        <v>4751.68</v>
      </c>
      <c r="F391" s="42">
        <f t="shared" si="159"/>
        <v>1160.9685396895322</v>
      </c>
      <c r="G391" s="42">
        <f t="shared" si="122"/>
        <v>71.510000000000005</v>
      </c>
      <c r="H391" s="42">
        <f t="shared" si="160"/>
        <v>505.74967104577638</v>
      </c>
      <c r="I391" s="42">
        <f t="shared" si="167"/>
        <v>6489.9082107353088</v>
      </c>
    </row>
    <row r="392" spans="1:9" ht="14.25">
      <c r="A392" s="75">
        <v>42538</v>
      </c>
      <c r="B392" s="75">
        <v>42541</v>
      </c>
      <c r="C392" s="27">
        <v>4505.12</v>
      </c>
      <c r="D392" s="31">
        <v>218.22</v>
      </c>
      <c r="E392" s="44">
        <f t="shared" si="168"/>
        <v>4723.34</v>
      </c>
      <c r="F392" s="42">
        <f t="shared" si="159"/>
        <v>1160.9685396895322</v>
      </c>
      <c r="G392" s="42">
        <f t="shared" si="122"/>
        <v>71.510000000000005</v>
      </c>
      <c r="H392" s="42">
        <f t="shared" si="160"/>
        <v>505.74967104577638</v>
      </c>
      <c r="I392" s="42">
        <f t="shared" ref="I392:I397" si="169">+E392+F392+G392+H392</f>
        <v>6461.5682107353086</v>
      </c>
    </row>
    <row r="393" spans="1:9" ht="14.25">
      <c r="A393" s="75">
        <v>42542</v>
      </c>
      <c r="B393" s="75">
        <v>42544</v>
      </c>
      <c r="C393" s="27">
        <v>4535.5</v>
      </c>
      <c r="D393" s="31">
        <v>218.22</v>
      </c>
      <c r="E393" s="44">
        <f t="shared" si="168"/>
        <v>4753.72</v>
      </c>
      <c r="F393" s="42">
        <f t="shared" si="159"/>
        <v>1160.9685396895322</v>
      </c>
      <c r="G393" s="42">
        <f t="shared" si="122"/>
        <v>71.510000000000005</v>
      </c>
      <c r="H393" s="42">
        <f t="shared" si="160"/>
        <v>505.74967104577638</v>
      </c>
      <c r="I393" s="42">
        <f t="shared" si="169"/>
        <v>6491.9482107353087</v>
      </c>
    </row>
    <row r="394" spans="1:9" ht="14.25">
      <c r="A394" s="75">
        <v>42545</v>
      </c>
      <c r="B394" s="75">
        <v>42548</v>
      </c>
      <c r="C394" s="27">
        <v>4503.3599999999997</v>
      </c>
      <c r="D394" s="31">
        <v>218.22</v>
      </c>
      <c r="E394" s="44">
        <f t="shared" ref="E394:E399" si="170">+C394+D394</f>
        <v>4721.58</v>
      </c>
      <c r="F394" s="42">
        <f t="shared" si="159"/>
        <v>1160.9685396895322</v>
      </c>
      <c r="G394" s="42">
        <f t="shared" si="122"/>
        <v>71.510000000000005</v>
      </c>
      <c r="H394" s="42">
        <f t="shared" si="160"/>
        <v>505.74967104577638</v>
      </c>
      <c r="I394" s="42">
        <f t="shared" si="169"/>
        <v>6459.8082107353084</v>
      </c>
    </row>
    <row r="395" spans="1:9" ht="14.25">
      <c r="A395" s="75">
        <v>42549</v>
      </c>
      <c r="B395" s="75">
        <v>42551</v>
      </c>
      <c r="C395" s="27">
        <v>4279.2700000000004</v>
      </c>
      <c r="D395" s="31">
        <v>218.22</v>
      </c>
      <c r="E395" s="44">
        <f t="shared" si="170"/>
        <v>4497.4900000000007</v>
      </c>
      <c r="F395" s="42">
        <f t="shared" si="159"/>
        <v>1160.9685396895322</v>
      </c>
      <c r="G395" s="42">
        <f t="shared" si="122"/>
        <v>71.510000000000005</v>
      </c>
      <c r="H395" s="42">
        <f t="shared" si="160"/>
        <v>505.74967104577638</v>
      </c>
      <c r="I395" s="42">
        <f t="shared" si="169"/>
        <v>6235.7182107353092</v>
      </c>
    </row>
    <row r="396" spans="1:9" ht="14.25">
      <c r="A396" s="75">
        <v>42552</v>
      </c>
      <c r="B396" s="75">
        <v>42556</v>
      </c>
      <c r="C396" s="27">
        <v>4642.2</v>
      </c>
      <c r="D396" s="31">
        <v>218.22</v>
      </c>
      <c r="E396" s="44">
        <f t="shared" si="170"/>
        <v>4860.42</v>
      </c>
      <c r="F396" s="42">
        <f t="shared" si="159"/>
        <v>1160.9685396895322</v>
      </c>
      <c r="G396" s="42">
        <f t="shared" si="122"/>
        <v>71.510000000000005</v>
      </c>
      <c r="H396" s="42">
        <f t="shared" si="160"/>
        <v>505.74967104577638</v>
      </c>
      <c r="I396" s="42">
        <f t="shared" si="169"/>
        <v>6598.6482107353086</v>
      </c>
    </row>
    <row r="397" spans="1:9" ht="14.25">
      <c r="A397" s="75">
        <v>42557</v>
      </c>
      <c r="B397" s="75">
        <v>42558</v>
      </c>
      <c r="C397" s="27">
        <v>4452.78</v>
      </c>
      <c r="D397" s="31">
        <v>218.22</v>
      </c>
      <c r="E397" s="44">
        <f t="shared" si="170"/>
        <v>4671</v>
      </c>
      <c r="F397" s="42">
        <f t="shared" si="159"/>
        <v>1160.9685396895322</v>
      </c>
      <c r="G397" s="42">
        <f t="shared" si="122"/>
        <v>71.510000000000005</v>
      </c>
      <c r="H397" s="42">
        <f t="shared" si="160"/>
        <v>505.74967104577638</v>
      </c>
      <c r="I397" s="42">
        <f t="shared" si="169"/>
        <v>6409.2282107353085</v>
      </c>
    </row>
    <row r="398" spans="1:9" ht="14.25">
      <c r="A398" s="75">
        <v>42559</v>
      </c>
      <c r="B398" s="75">
        <v>42562</v>
      </c>
      <c r="C398" s="27">
        <v>4402.46</v>
      </c>
      <c r="D398" s="31">
        <v>218.22</v>
      </c>
      <c r="E398" s="44">
        <f t="shared" si="170"/>
        <v>4620.68</v>
      </c>
      <c r="F398" s="42">
        <f t="shared" si="159"/>
        <v>1160.9685396895322</v>
      </c>
      <c r="G398" s="42">
        <f t="shared" si="122"/>
        <v>71.510000000000005</v>
      </c>
      <c r="H398" s="42">
        <f t="shared" si="160"/>
        <v>505.74967104577638</v>
      </c>
      <c r="I398" s="42">
        <f t="shared" ref="I398:I403" si="171">+E398+F398+G398+H398</f>
        <v>6358.9082107353088</v>
      </c>
    </row>
    <row r="399" spans="1:9" ht="14.25">
      <c r="A399" s="75">
        <v>42563</v>
      </c>
      <c r="B399" s="75">
        <v>42565</v>
      </c>
      <c r="C399" s="27">
        <v>4251.5600000000004</v>
      </c>
      <c r="D399" s="31">
        <v>218.22</v>
      </c>
      <c r="E399" s="44">
        <f t="shared" si="170"/>
        <v>4469.7800000000007</v>
      </c>
      <c r="F399" s="42">
        <f t="shared" si="159"/>
        <v>1160.9685396895322</v>
      </c>
      <c r="G399" s="42">
        <f t="shared" si="122"/>
        <v>71.510000000000005</v>
      </c>
      <c r="H399" s="42">
        <f t="shared" si="160"/>
        <v>505.74967104577638</v>
      </c>
      <c r="I399" s="42">
        <f t="shared" si="171"/>
        <v>6208.0082107353091</v>
      </c>
    </row>
    <row r="400" spans="1:9" ht="14.25">
      <c r="A400" s="75">
        <v>42566</v>
      </c>
      <c r="B400" s="75">
        <v>42569</v>
      </c>
      <c r="C400" s="27">
        <v>4029.81</v>
      </c>
      <c r="D400" s="31">
        <v>218.22</v>
      </c>
      <c r="E400" s="44">
        <f t="shared" ref="E400:E405" si="172">+C400+D400</f>
        <v>4248.03</v>
      </c>
      <c r="F400" s="42">
        <f t="shared" si="159"/>
        <v>1160.9685396895322</v>
      </c>
      <c r="G400" s="42">
        <f t="shared" si="122"/>
        <v>71.510000000000005</v>
      </c>
      <c r="H400" s="42">
        <f t="shared" si="160"/>
        <v>505.74967104577638</v>
      </c>
      <c r="I400" s="42">
        <f t="shared" si="171"/>
        <v>5986.2582107353082</v>
      </c>
    </row>
    <row r="401" spans="1:9" ht="14.25">
      <c r="A401" s="75">
        <v>42570</v>
      </c>
      <c r="B401" s="75">
        <v>42572</v>
      </c>
      <c r="C401" s="27">
        <v>4080.43</v>
      </c>
      <c r="D401" s="31">
        <v>218.22</v>
      </c>
      <c r="E401" s="44">
        <f t="shared" si="172"/>
        <v>4298.6499999999996</v>
      </c>
      <c r="F401" s="42">
        <f t="shared" si="159"/>
        <v>1160.9685396895322</v>
      </c>
      <c r="G401" s="42">
        <f t="shared" si="122"/>
        <v>71.510000000000005</v>
      </c>
      <c r="H401" s="42">
        <f t="shared" si="160"/>
        <v>505.74967104577638</v>
      </c>
      <c r="I401" s="42">
        <f t="shared" si="171"/>
        <v>6036.8782107353081</v>
      </c>
    </row>
    <row r="402" spans="1:9" ht="14.25">
      <c r="A402" s="75">
        <v>42573</v>
      </c>
      <c r="B402" s="75">
        <v>42576</v>
      </c>
      <c r="C402" s="27">
        <v>4111.47</v>
      </c>
      <c r="D402" s="31">
        <v>218.22</v>
      </c>
      <c r="E402" s="44">
        <f t="shared" si="172"/>
        <v>4329.6900000000005</v>
      </c>
      <c r="F402" s="42">
        <f t="shared" si="159"/>
        <v>1160.9685396895322</v>
      </c>
      <c r="G402" s="42">
        <f t="shared" si="122"/>
        <v>71.510000000000005</v>
      </c>
      <c r="H402" s="42">
        <f t="shared" si="160"/>
        <v>505.74967104577638</v>
      </c>
      <c r="I402" s="42">
        <f t="shared" si="171"/>
        <v>6067.918210735309</v>
      </c>
    </row>
    <row r="403" spans="1:9" ht="14.25">
      <c r="A403" s="75">
        <v>42577</v>
      </c>
      <c r="B403" s="75">
        <v>42578</v>
      </c>
      <c r="C403" s="27">
        <v>3987.9</v>
      </c>
      <c r="D403" s="31">
        <v>218.22</v>
      </c>
      <c r="E403" s="44">
        <f t="shared" si="172"/>
        <v>4206.12</v>
      </c>
      <c r="F403" s="42">
        <f t="shared" si="159"/>
        <v>1160.9685396895322</v>
      </c>
      <c r="G403" s="42">
        <f t="shared" si="122"/>
        <v>71.510000000000005</v>
      </c>
      <c r="H403" s="42">
        <f t="shared" si="160"/>
        <v>505.74967104577638</v>
      </c>
      <c r="I403" s="42">
        <f t="shared" si="171"/>
        <v>5944.3482107353084</v>
      </c>
    </row>
    <row r="404" spans="1:9" ht="14.25">
      <c r="A404" s="75">
        <v>42579</v>
      </c>
      <c r="B404" s="75">
        <v>42579</v>
      </c>
      <c r="C404" s="27">
        <v>3987.9</v>
      </c>
      <c r="D404" s="31">
        <v>190.97</v>
      </c>
      <c r="E404" s="44">
        <f t="shared" si="172"/>
        <v>4178.87</v>
      </c>
      <c r="F404" s="42">
        <f t="shared" si="159"/>
        <v>1160.9685396895322</v>
      </c>
      <c r="G404" s="42">
        <f t="shared" si="122"/>
        <v>71.510000000000005</v>
      </c>
      <c r="H404" s="42">
        <f t="shared" si="160"/>
        <v>505.74967104577638</v>
      </c>
      <c r="I404" s="42">
        <f t="shared" ref="I404:I409" si="173">+E404+F404+G404+H404</f>
        <v>5917.0982107353084</v>
      </c>
    </row>
    <row r="405" spans="1:9" ht="14.25">
      <c r="A405" s="75">
        <v>42580</v>
      </c>
      <c r="B405" s="75">
        <v>42583</v>
      </c>
      <c r="C405" s="27">
        <v>4034.93</v>
      </c>
      <c r="D405" s="31">
        <v>190.97</v>
      </c>
      <c r="E405" s="44">
        <f t="shared" si="172"/>
        <v>4225.8999999999996</v>
      </c>
      <c r="F405" s="42">
        <f t="shared" si="159"/>
        <v>1160.9685396895322</v>
      </c>
      <c r="G405" s="42">
        <f t="shared" si="122"/>
        <v>71.510000000000005</v>
      </c>
      <c r="H405" s="42">
        <f t="shared" si="160"/>
        <v>505.74967104577638</v>
      </c>
      <c r="I405" s="42">
        <f t="shared" si="173"/>
        <v>5964.1282107353081</v>
      </c>
    </row>
    <row r="406" spans="1:9" ht="14.25">
      <c r="A406" s="75">
        <v>42584</v>
      </c>
      <c r="B406" s="75">
        <v>42586</v>
      </c>
      <c r="C406" s="27">
        <v>4068.59</v>
      </c>
      <c r="D406" s="31">
        <v>190.97</v>
      </c>
      <c r="E406" s="44">
        <f t="shared" ref="E406:E411" si="174">+C406+D406</f>
        <v>4259.5600000000004</v>
      </c>
      <c r="F406" s="42">
        <f t="shared" si="159"/>
        <v>1160.9685396895322</v>
      </c>
      <c r="G406" s="42">
        <f t="shared" si="122"/>
        <v>71.510000000000005</v>
      </c>
      <c r="H406" s="42">
        <f t="shared" si="160"/>
        <v>505.74967104577638</v>
      </c>
      <c r="I406" s="42">
        <f t="shared" si="173"/>
        <v>5997.7882107353089</v>
      </c>
    </row>
    <row r="407" spans="1:9" ht="14.25">
      <c r="A407" s="75">
        <v>42587</v>
      </c>
      <c r="B407" s="75">
        <v>42590</v>
      </c>
      <c r="C407" s="27">
        <v>3852.19</v>
      </c>
      <c r="D407" s="31">
        <v>190.97</v>
      </c>
      <c r="E407" s="44">
        <f t="shared" si="174"/>
        <v>4043.16</v>
      </c>
      <c r="F407" s="42">
        <f t="shared" si="159"/>
        <v>1160.9685396895322</v>
      </c>
      <c r="G407" s="42">
        <f t="shared" si="122"/>
        <v>71.510000000000005</v>
      </c>
      <c r="H407" s="42">
        <f t="shared" si="160"/>
        <v>505.74967104577638</v>
      </c>
      <c r="I407" s="42">
        <f t="shared" si="173"/>
        <v>5781.3882107353083</v>
      </c>
    </row>
    <row r="408" spans="1:9" ht="14.25">
      <c r="A408" s="75">
        <v>42591</v>
      </c>
      <c r="B408" s="75">
        <v>42593</v>
      </c>
      <c r="C408" s="27">
        <v>3920.07</v>
      </c>
      <c r="D408" s="31">
        <v>190.97</v>
      </c>
      <c r="E408" s="44">
        <f t="shared" si="174"/>
        <v>4111.04</v>
      </c>
      <c r="F408" s="42">
        <f t="shared" si="159"/>
        <v>1160.9685396895322</v>
      </c>
      <c r="G408" s="42">
        <f t="shared" si="122"/>
        <v>71.510000000000005</v>
      </c>
      <c r="H408" s="42">
        <f t="shared" si="160"/>
        <v>505.74967104577638</v>
      </c>
      <c r="I408" s="42">
        <f t="shared" si="173"/>
        <v>5849.2682107353085</v>
      </c>
    </row>
    <row r="409" spans="1:9" ht="14.25">
      <c r="A409" s="75">
        <v>42594</v>
      </c>
      <c r="B409" s="75">
        <v>42598</v>
      </c>
      <c r="C409" s="27">
        <v>3803.16</v>
      </c>
      <c r="D409" s="31">
        <v>190.97</v>
      </c>
      <c r="E409" s="44">
        <f t="shared" si="174"/>
        <v>3994.1299999999997</v>
      </c>
      <c r="F409" s="42">
        <f t="shared" si="159"/>
        <v>1160.9685396895322</v>
      </c>
      <c r="G409" s="42">
        <f t="shared" si="122"/>
        <v>71.510000000000005</v>
      </c>
      <c r="H409" s="42">
        <f t="shared" si="160"/>
        <v>505.74967104577638</v>
      </c>
      <c r="I409" s="42">
        <f t="shared" si="173"/>
        <v>5732.3582107353086</v>
      </c>
    </row>
    <row r="410" spans="1:9" ht="14.25">
      <c r="A410" s="75">
        <v>42599</v>
      </c>
      <c r="B410" s="75">
        <v>42600</v>
      </c>
      <c r="C410" s="27">
        <v>4104.6400000000003</v>
      </c>
      <c r="D410" s="31">
        <v>190.97</v>
      </c>
      <c r="E410" s="44">
        <f t="shared" si="174"/>
        <v>4295.6100000000006</v>
      </c>
      <c r="F410" s="42">
        <f t="shared" si="159"/>
        <v>1160.9685396895322</v>
      </c>
      <c r="G410" s="42">
        <f t="shared" si="122"/>
        <v>71.510000000000005</v>
      </c>
      <c r="H410" s="42">
        <f t="shared" si="160"/>
        <v>505.74967104577638</v>
      </c>
      <c r="I410" s="42">
        <f t="shared" ref="I410:I415" si="175">+E410+F410+G410+H410</f>
        <v>6033.8382107353091</v>
      </c>
    </row>
    <row r="411" spans="1:9" ht="14.25">
      <c r="A411" s="75">
        <v>42601</v>
      </c>
      <c r="B411" s="75">
        <v>42604</v>
      </c>
      <c r="C411" s="27">
        <v>4270.25</v>
      </c>
      <c r="D411" s="31">
        <v>190.97</v>
      </c>
      <c r="E411" s="44">
        <f t="shared" si="174"/>
        <v>4461.22</v>
      </c>
      <c r="F411" s="42">
        <f t="shared" si="159"/>
        <v>1160.9685396895322</v>
      </c>
      <c r="G411" s="42">
        <f t="shared" si="122"/>
        <v>71.510000000000005</v>
      </c>
      <c r="H411" s="42">
        <f t="shared" si="160"/>
        <v>505.74967104577638</v>
      </c>
      <c r="I411" s="42">
        <f t="shared" si="175"/>
        <v>6199.4482107353087</v>
      </c>
    </row>
    <row r="412" spans="1:9" ht="14.25">
      <c r="A412" s="75">
        <v>42605</v>
      </c>
      <c r="B412" s="75">
        <v>42607</v>
      </c>
      <c r="C412" s="27">
        <v>4331.21</v>
      </c>
      <c r="D412" s="31">
        <v>190.97</v>
      </c>
      <c r="E412" s="44">
        <f t="shared" ref="E412:E417" si="176">+C412+D412</f>
        <v>4522.18</v>
      </c>
      <c r="F412" s="42">
        <f t="shared" si="159"/>
        <v>1160.9685396895322</v>
      </c>
      <c r="G412" s="42">
        <f t="shared" si="122"/>
        <v>71.510000000000005</v>
      </c>
      <c r="H412" s="42">
        <f t="shared" si="160"/>
        <v>505.74967104577638</v>
      </c>
      <c r="I412" s="42">
        <f t="shared" si="175"/>
        <v>6260.4082107353088</v>
      </c>
    </row>
    <row r="413" spans="1:9" ht="14.25">
      <c r="A413" s="75">
        <v>42608</v>
      </c>
      <c r="B413" s="75">
        <v>42609</v>
      </c>
      <c r="C413" s="27">
        <v>4347.2700000000004</v>
      </c>
      <c r="D413" s="31">
        <v>190.97</v>
      </c>
      <c r="E413" s="44">
        <f t="shared" si="176"/>
        <v>4538.2400000000007</v>
      </c>
      <c r="F413" s="42">
        <f t="shared" si="159"/>
        <v>1160.9685396895322</v>
      </c>
      <c r="G413" s="42">
        <f t="shared" si="122"/>
        <v>71.510000000000005</v>
      </c>
      <c r="H413" s="42">
        <f t="shared" si="160"/>
        <v>505.74967104577638</v>
      </c>
      <c r="I413" s="42">
        <f t="shared" si="175"/>
        <v>6276.4682107353092</v>
      </c>
    </row>
    <row r="414" spans="1:9" ht="14.25">
      <c r="A414" s="75">
        <v>42610</v>
      </c>
      <c r="B414" s="75">
        <v>42611</v>
      </c>
      <c r="C414" s="27">
        <v>4347.2700000000004</v>
      </c>
      <c r="D414" s="31">
        <v>199.32</v>
      </c>
      <c r="E414" s="44">
        <f t="shared" si="176"/>
        <v>4546.59</v>
      </c>
      <c r="F414" s="42">
        <f t="shared" si="159"/>
        <v>1160.9685396895322</v>
      </c>
      <c r="G414" s="42">
        <f t="shared" si="122"/>
        <v>71.510000000000005</v>
      </c>
      <c r="H414" s="42">
        <f t="shared" si="160"/>
        <v>505.74967104577638</v>
      </c>
      <c r="I414" s="42">
        <f t="shared" si="175"/>
        <v>6284.8182107353086</v>
      </c>
    </row>
    <row r="415" spans="1:9" ht="14.25">
      <c r="A415" s="75">
        <v>42612</v>
      </c>
      <c r="B415" s="75">
        <v>42614</v>
      </c>
      <c r="C415" s="27">
        <v>4332.32</v>
      </c>
      <c r="D415" s="31">
        <v>199.32</v>
      </c>
      <c r="E415" s="44">
        <f t="shared" si="176"/>
        <v>4531.6399999999994</v>
      </c>
      <c r="F415" s="42">
        <f t="shared" si="159"/>
        <v>1160.9685396895322</v>
      </c>
      <c r="G415" s="42">
        <f t="shared" si="122"/>
        <v>71.510000000000005</v>
      </c>
      <c r="H415" s="42">
        <f t="shared" si="160"/>
        <v>505.74967104577638</v>
      </c>
      <c r="I415" s="42">
        <f t="shared" si="175"/>
        <v>6269.8682107353079</v>
      </c>
    </row>
    <row r="416" spans="1:9" ht="14.25">
      <c r="A416" s="75">
        <v>42615</v>
      </c>
      <c r="B416" s="75">
        <v>42618</v>
      </c>
      <c r="C416" s="27">
        <v>4104.26</v>
      </c>
      <c r="D416" s="31">
        <v>199.32</v>
      </c>
      <c r="E416" s="44">
        <f t="shared" si="176"/>
        <v>4303.58</v>
      </c>
      <c r="F416" s="42">
        <f t="shared" si="159"/>
        <v>1160.9685396895322</v>
      </c>
      <c r="G416" s="42">
        <f t="shared" si="122"/>
        <v>71.510000000000005</v>
      </c>
      <c r="H416" s="42">
        <f t="shared" si="160"/>
        <v>505.74967104577638</v>
      </c>
      <c r="I416" s="42">
        <f t="shared" ref="I416:I421" si="177">+E416+F416+G416+H416</f>
        <v>6041.8082107353084</v>
      </c>
    </row>
    <row r="417" spans="1:9" ht="14.25">
      <c r="A417" s="75">
        <v>42619</v>
      </c>
      <c r="B417" s="75">
        <v>42621</v>
      </c>
      <c r="C417" s="27">
        <v>4213.59</v>
      </c>
      <c r="D417" s="31">
        <v>199.32</v>
      </c>
      <c r="E417" s="44">
        <f t="shared" si="176"/>
        <v>4412.91</v>
      </c>
      <c r="F417" s="42">
        <f t="shared" si="159"/>
        <v>1160.9685396895322</v>
      </c>
      <c r="G417" s="42">
        <f t="shared" si="122"/>
        <v>71.510000000000005</v>
      </c>
      <c r="H417" s="42">
        <f t="shared" si="160"/>
        <v>505.74967104577638</v>
      </c>
      <c r="I417" s="42">
        <f t="shared" si="177"/>
        <v>6151.1382107353083</v>
      </c>
    </row>
    <row r="418" spans="1:9" ht="14.25">
      <c r="A418" s="75">
        <v>42622</v>
      </c>
      <c r="B418" s="75">
        <v>42625</v>
      </c>
      <c r="C418" s="27">
        <v>4102.5</v>
      </c>
      <c r="D418" s="31">
        <v>199.32</v>
      </c>
      <c r="E418" s="44">
        <f t="shared" ref="E418:E423" si="178">+C418+D418</f>
        <v>4301.82</v>
      </c>
      <c r="F418" s="42">
        <f t="shared" si="159"/>
        <v>1160.9685396895322</v>
      </c>
      <c r="G418" s="42">
        <f t="shared" si="122"/>
        <v>71.510000000000005</v>
      </c>
      <c r="H418" s="42">
        <f t="shared" si="160"/>
        <v>505.74967104577638</v>
      </c>
      <c r="I418" s="42">
        <f t="shared" si="177"/>
        <v>6040.0482107353082</v>
      </c>
    </row>
    <row r="419" spans="1:9" ht="14.25">
      <c r="A419" s="75">
        <v>42626</v>
      </c>
      <c r="B419" s="75">
        <v>42628</v>
      </c>
      <c r="C419" s="27">
        <v>4050.13</v>
      </c>
      <c r="D419" s="31">
        <v>199.32</v>
      </c>
      <c r="E419" s="44">
        <f t="shared" si="178"/>
        <v>4249.45</v>
      </c>
      <c r="F419" s="42">
        <f t="shared" si="159"/>
        <v>1160.9685396895322</v>
      </c>
      <c r="G419" s="42">
        <f t="shared" si="122"/>
        <v>71.510000000000005</v>
      </c>
      <c r="H419" s="42">
        <f t="shared" si="160"/>
        <v>505.74967104577638</v>
      </c>
      <c r="I419" s="42">
        <f t="shared" si="177"/>
        <v>5987.6782107353083</v>
      </c>
    </row>
    <row r="420" spans="1:9" ht="14.25">
      <c r="A420" s="75">
        <v>42629</v>
      </c>
      <c r="B420" s="75">
        <v>42632</v>
      </c>
      <c r="C420" s="27">
        <v>4091.92</v>
      </c>
      <c r="D420" s="31">
        <v>199.32</v>
      </c>
      <c r="E420" s="44">
        <f t="shared" si="178"/>
        <v>4291.24</v>
      </c>
      <c r="F420" s="42">
        <f t="shared" si="159"/>
        <v>1160.9685396895322</v>
      </c>
      <c r="G420" s="42">
        <f t="shared" si="122"/>
        <v>71.510000000000005</v>
      </c>
      <c r="H420" s="42">
        <f t="shared" si="160"/>
        <v>505.74967104577638</v>
      </c>
      <c r="I420" s="42">
        <f t="shared" si="177"/>
        <v>6029.4682107353083</v>
      </c>
    </row>
    <row r="421" spans="1:9" ht="14.25">
      <c r="A421" s="75">
        <v>42633</v>
      </c>
      <c r="B421" s="75">
        <v>42635</v>
      </c>
      <c r="C421" s="27">
        <v>4058.25</v>
      </c>
      <c r="D421" s="31">
        <v>199.32</v>
      </c>
      <c r="E421" s="44">
        <f t="shared" si="178"/>
        <v>4257.57</v>
      </c>
      <c r="F421" s="42">
        <f t="shared" si="159"/>
        <v>1160.9685396895322</v>
      </c>
      <c r="G421" s="42">
        <f t="shared" si="122"/>
        <v>71.510000000000005</v>
      </c>
      <c r="H421" s="42">
        <f t="shared" si="160"/>
        <v>505.74967104577638</v>
      </c>
      <c r="I421" s="42">
        <f t="shared" si="177"/>
        <v>5995.7982107353082</v>
      </c>
    </row>
    <row r="422" spans="1:9" ht="14.25">
      <c r="A422" s="75">
        <v>42636</v>
      </c>
      <c r="B422" s="75">
        <v>42639</v>
      </c>
      <c r="C422" s="27">
        <v>4127.9799999999996</v>
      </c>
      <c r="D422" s="31">
        <v>199.32</v>
      </c>
      <c r="E422" s="44">
        <f t="shared" si="178"/>
        <v>4327.2999999999993</v>
      </c>
      <c r="F422" s="42">
        <f t="shared" si="159"/>
        <v>1160.9685396895322</v>
      </c>
      <c r="G422" s="42">
        <f t="shared" si="122"/>
        <v>71.510000000000005</v>
      </c>
      <c r="H422" s="42">
        <f t="shared" si="160"/>
        <v>505.74967104577638</v>
      </c>
      <c r="I422" s="42">
        <f t="shared" ref="I422:I427" si="179">+E422+F422+G422+H422</f>
        <v>6065.5282107353078</v>
      </c>
    </row>
    <row r="423" spans="1:9" ht="14.25">
      <c r="A423" s="75">
        <v>42640</v>
      </c>
      <c r="B423" s="75">
        <v>42642</v>
      </c>
      <c r="C423" s="27">
        <v>4038.99</v>
      </c>
      <c r="D423" s="31">
        <v>199.32</v>
      </c>
      <c r="E423" s="44">
        <f t="shared" si="178"/>
        <v>4238.3099999999995</v>
      </c>
      <c r="F423" s="42">
        <f t="shared" si="159"/>
        <v>1160.9685396895322</v>
      </c>
      <c r="G423" s="42">
        <f t="shared" si="122"/>
        <v>71.510000000000005</v>
      </c>
      <c r="H423" s="42">
        <f t="shared" si="160"/>
        <v>505.74967104577638</v>
      </c>
      <c r="I423" s="42">
        <f t="shared" si="179"/>
        <v>5976.538210735308</v>
      </c>
    </row>
    <row r="424" spans="1:9" ht="14.25">
      <c r="A424" s="75">
        <v>42643</v>
      </c>
      <c r="B424" s="75">
        <v>42643</v>
      </c>
      <c r="C424" s="27">
        <v>4432.28</v>
      </c>
      <c r="D424" s="31">
        <v>199.32</v>
      </c>
      <c r="E424" s="44">
        <f t="shared" ref="E424:E429" si="180">+C424+D424</f>
        <v>4631.5999999999995</v>
      </c>
      <c r="F424" s="42">
        <f t="shared" si="159"/>
        <v>1160.9685396895322</v>
      </c>
      <c r="G424" s="42">
        <f t="shared" si="122"/>
        <v>71.510000000000005</v>
      </c>
      <c r="H424" s="42">
        <f t="shared" si="160"/>
        <v>505.74967104577638</v>
      </c>
      <c r="I424" s="42">
        <f t="shared" si="179"/>
        <v>6369.8282107353079</v>
      </c>
    </row>
    <row r="425" spans="1:9" ht="14.25">
      <c r="A425" s="75">
        <v>42644</v>
      </c>
      <c r="B425" s="75">
        <v>42646</v>
      </c>
      <c r="C425" s="27">
        <v>4432.28</v>
      </c>
      <c r="D425" s="31">
        <v>199.32</v>
      </c>
      <c r="E425" s="44">
        <f t="shared" si="180"/>
        <v>4631.5999999999995</v>
      </c>
      <c r="F425" s="42">
        <f t="shared" si="159"/>
        <v>1160.9685396895322</v>
      </c>
      <c r="G425" s="42">
        <f t="shared" si="122"/>
        <v>71.510000000000005</v>
      </c>
      <c r="H425" s="42">
        <f t="shared" si="160"/>
        <v>505.74967104577638</v>
      </c>
      <c r="I425" s="42">
        <f t="shared" si="179"/>
        <v>6369.8282107353079</v>
      </c>
    </row>
    <row r="426" spans="1:9" ht="14.25">
      <c r="A426" s="75">
        <v>42647</v>
      </c>
      <c r="B426" s="75">
        <v>42649</v>
      </c>
      <c r="C426" s="27">
        <v>4439.8100000000004</v>
      </c>
      <c r="D426" s="31">
        <v>199.32</v>
      </c>
      <c r="E426" s="44">
        <f t="shared" si="180"/>
        <v>4639.13</v>
      </c>
      <c r="F426" s="42">
        <f t="shared" si="159"/>
        <v>1160.9685396895322</v>
      </c>
      <c r="G426" s="42">
        <f t="shared" si="122"/>
        <v>71.510000000000005</v>
      </c>
      <c r="H426" s="42">
        <f t="shared" si="160"/>
        <v>505.74967104577638</v>
      </c>
      <c r="I426" s="42">
        <f t="shared" si="179"/>
        <v>6377.3582107353086</v>
      </c>
    </row>
    <row r="427" spans="1:9" ht="14.25">
      <c r="A427" s="75">
        <v>42650</v>
      </c>
      <c r="B427" s="75">
        <v>42653</v>
      </c>
      <c r="C427" s="27">
        <v>4678.5600000000004</v>
      </c>
      <c r="D427" s="31">
        <v>199.32</v>
      </c>
      <c r="E427" s="44">
        <f t="shared" si="180"/>
        <v>4877.88</v>
      </c>
      <c r="F427" s="42">
        <f t="shared" si="159"/>
        <v>1160.9685396895322</v>
      </c>
      <c r="G427" s="42">
        <f t="shared" si="122"/>
        <v>71.510000000000005</v>
      </c>
      <c r="H427" s="42">
        <f t="shared" si="160"/>
        <v>505.74967104577638</v>
      </c>
      <c r="I427" s="42">
        <f t="shared" si="179"/>
        <v>6616.1082107353086</v>
      </c>
    </row>
    <row r="428" spans="1:9" ht="14.25">
      <c r="A428" s="75">
        <v>42654</v>
      </c>
      <c r="B428" s="75">
        <v>42656</v>
      </c>
      <c r="C428" s="27">
        <v>4625.05</v>
      </c>
      <c r="D428" s="31">
        <v>199.32</v>
      </c>
      <c r="E428" s="44">
        <f t="shared" si="180"/>
        <v>4824.37</v>
      </c>
      <c r="F428" s="42">
        <f t="shared" si="159"/>
        <v>1160.9685396895322</v>
      </c>
      <c r="G428" s="42">
        <f t="shared" si="122"/>
        <v>71.510000000000005</v>
      </c>
      <c r="H428" s="42">
        <f t="shared" si="160"/>
        <v>505.74967104577638</v>
      </c>
      <c r="I428" s="42">
        <f t="shared" ref="I428:I433" si="181">+E428+F428+G428+H428</f>
        <v>6562.5982107353084</v>
      </c>
    </row>
    <row r="429" spans="1:9" ht="14.25">
      <c r="A429" s="75">
        <v>42657</v>
      </c>
      <c r="B429" s="75">
        <v>42661</v>
      </c>
      <c r="C429" s="27">
        <v>4569.6400000000003</v>
      </c>
      <c r="D429" s="31">
        <v>199.32</v>
      </c>
      <c r="E429" s="44">
        <f t="shared" si="180"/>
        <v>4768.96</v>
      </c>
      <c r="F429" s="42">
        <f t="shared" si="159"/>
        <v>1160.9685396895322</v>
      </c>
      <c r="G429" s="42">
        <f t="shared" si="122"/>
        <v>71.510000000000005</v>
      </c>
      <c r="H429" s="42">
        <f t="shared" si="160"/>
        <v>505.74967104577638</v>
      </c>
      <c r="I429" s="42">
        <f t="shared" si="181"/>
        <v>6507.1882107353085</v>
      </c>
    </row>
    <row r="430" spans="1:9" ht="14.25">
      <c r="A430" s="75">
        <v>42662</v>
      </c>
      <c r="B430" s="75">
        <v>42663</v>
      </c>
      <c r="C430" s="27">
        <v>4543.18</v>
      </c>
      <c r="D430" s="31">
        <v>199.32</v>
      </c>
      <c r="E430" s="44">
        <f t="shared" ref="E430:E435" si="182">+C430+D430</f>
        <v>4742.5</v>
      </c>
      <c r="F430" s="42">
        <f t="shared" si="159"/>
        <v>1160.9685396895322</v>
      </c>
      <c r="G430" s="42">
        <f t="shared" si="122"/>
        <v>71.510000000000005</v>
      </c>
      <c r="H430" s="42">
        <f t="shared" si="160"/>
        <v>505.74967104577638</v>
      </c>
      <c r="I430" s="42">
        <f t="shared" si="181"/>
        <v>6480.7282107353085</v>
      </c>
    </row>
    <row r="431" spans="1:9" ht="14.25">
      <c r="A431" s="75">
        <v>42664</v>
      </c>
      <c r="B431" s="75">
        <v>42667</v>
      </c>
      <c r="C431" s="27">
        <v>4591.82</v>
      </c>
      <c r="D431" s="31">
        <v>199.32</v>
      </c>
      <c r="E431" s="44">
        <f t="shared" si="182"/>
        <v>4791.1399999999994</v>
      </c>
      <c r="F431" s="42">
        <f t="shared" si="159"/>
        <v>1160.9685396895322</v>
      </c>
      <c r="G431" s="42">
        <f t="shared" si="122"/>
        <v>71.510000000000005</v>
      </c>
      <c r="H431" s="42">
        <f t="shared" si="160"/>
        <v>505.74967104577638</v>
      </c>
      <c r="I431" s="42">
        <f t="shared" si="181"/>
        <v>6529.3682107353079</v>
      </c>
    </row>
    <row r="432" spans="1:9" ht="14.25">
      <c r="A432" s="75">
        <v>42668</v>
      </c>
      <c r="B432" s="75">
        <v>42670</v>
      </c>
      <c r="C432" s="27">
        <v>4604</v>
      </c>
      <c r="D432" s="31">
        <v>199.32</v>
      </c>
      <c r="E432" s="44">
        <f t="shared" si="182"/>
        <v>4803.32</v>
      </c>
      <c r="F432" s="42">
        <f t="shared" si="159"/>
        <v>1160.9685396895322</v>
      </c>
      <c r="G432" s="42">
        <f t="shared" si="122"/>
        <v>71.510000000000005</v>
      </c>
      <c r="H432" s="42">
        <f t="shared" si="160"/>
        <v>505.74967104577638</v>
      </c>
      <c r="I432" s="42">
        <f t="shared" si="181"/>
        <v>6541.5482107353082</v>
      </c>
    </row>
    <row r="433" spans="1:9" ht="14.25">
      <c r="A433" s="75">
        <v>42671</v>
      </c>
      <c r="B433" s="75">
        <v>42674</v>
      </c>
      <c r="C433" s="27">
        <v>4566.53</v>
      </c>
      <c r="D433" s="31">
        <v>199.32</v>
      </c>
      <c r="E433" s="44">
        <f t="shared" si="182"/>
        <v>4765.8499999999995</v>
      </c>
      <c r="F433" s="42">
        <f t="shared" si="159"/>
        <v>1160.9685396895322</v>
      </c>
      <c r="G433" s="42">
        <f t="shared" si="122"/>
        <v>71.510000000000005</v>
      </c>
      <c r="H433" s="42">
        <f t="shared" si="160"/>
        <v>505.74967104577638</v>
      </c>
      <c r="I433" s="42">
        <f t="shared" si="181"/>
        <v>6504.0782107353079</v>
      </c>
    </row>
    <row r="434" spans="1:9" ht="14.25">
      <c r="A434" s="75">
        <v>42675</v>
      </c>
      <c r="B434" s="75">
        <v>42676</v>
      </c>
      <c r="C434" s="27">
        <v>4574.4399999999996</v>
      </c>
      <c r="D434" s="31">
        <v>199.32</v>
      </c>
      <c r="E434" s="44">
        <f t="shared" si="182"/>
        <v>4773.7599999999993</v>
      </c>
      <c r="F434" s="42">
        <f t="shared" si="159"/>
        <v>1160.9685396895322</v>
      </c>
      <c r="G434" s="42">
        <f t="shared" si="122"/>
        <v>71.510000000000005</v>
      </c>
      <c r="H434" s="42">
        <f t="shared" si="160"/>
        <v>505.74967104577638</v>
      </c>
      <c r="I434" s="42">
        <f t="shared" ref="I434:I439" si="183">+E434+F434+G434+H434</f>
        <v>6511.9882107353078</v>
      </c>
    </row>
    <row r="435" spans="1:9" ht="14.25">
      <c r="A435" s="75">
        <v>42677</v>
      </c>
      <c r="B435" s="75">
        <v>42677</v>
      </c>
      <c r="C435" s="27">
        <v>4574.4399999999996</v>
      </c>
      <c r="D435" s="31">
        <v>214.24</v>
      </c>
      <c r="E435" s="44">
        <f t="shared" si="182"/>
        <v>4788.6799999999994</v>
      </c>
      <c r="F435" s="42">
        <f t="shared" si="159"/>
        <v>1160.9685396895322</v>
      </c>
      <c r="G435" s="42">
        <f t="shared" si="122"/>
        <v>71.510000000000005</v>
      </c>
      <c r="H435" s="42">
        <f t="shared" si="160"/>
        <v>505.74967104577638</v>
      </c>
      <c r="I435" s="42">
        <f t="shared" si="183"/>
        <v>6526.9082107353079</v>
      </c>
    </row>
    <row r="436" spans="1:9" ht="14.25">
      <c r="A436" s="75">
        <v>42678</v>
      </c>
      <c r="B436" s="75">
        <v>42682</v>
      </c>
      <c r="C436" s="27">
        <v>4389.08</v>
      </c>
      <c r="D436" s="31">
        <v>214.24</v>
      </c>
      <c r="E436" s="44">
        <f t="shared" ref="E436:E441" si="184">+C436+D436</f>
        <v>4603.32</v>
      </c>
      <c r="F436" s="42">
        <f t="shared" si="159"/>
        <v>1160.9685396895322</v>
      </c>
      <c r="G436" s="42">
        <f t="shared" si="122"/>
        <v>71.510000000000005</v>
      </c>
      <c r="H436" s="42">
        <f t="shared" si="160"/>
        <v>505.74967104577638</v>
      </c>
      <c r="I436" s="42">
        <f t="shared" si="183"/>
        <v>6341.5482107353082</v>
      </c>
    </row>
    <row r="437" spans="1:9" ht="14.25">
      <c r="A437" s="75">
        <v>42683</v>
      </c>
      <c r="B437" s="75">
        <v>42684</v>
      </c>
      <c r="C437" s="27">
        <v>4329.6000000000004</v>
      </c>
      <c r="D437" s="31">
        <v>214.24</v>
      </c>
      <c r="E437" s="44">
        <f t="shared" si="184"/>
        <v>4543.84</v>
      </c>
      <c r="F437" s="42">
        <f t="shared" si="159"/>
        <v>1160.9685396895322</v>
      </c>
      <c r="G437" s="42">
        <f t="shared" si="122"/>
        <v>71.510000000000005</v>
      </c>
      <c r="H437" s="42">
        <f t="shared" si="160"/>
        <v>505.74967104577638</v>
      </c>
      <c r="I437" s="42">
        <f t="shared" si="183"/>
        <v>6282.0682107353086</v>
      </c>
    </row>
    <row r="438" spans="1:9" ht="14.25">
      <c r="A438" s="75">
        <v>42685</v>
      </c>
      <c r="B438" s="75">
        <v>42689</v>
      </c>
      <c r="C438" s="27">
        <v>4224.57</v>
      </c>
      <c r="D438" s="31">
        <v>214.24259999999998</v>
      </c>
      <c r="E438" s="44">
        <f t="shared" si="184"/>
        <v>4438.8125999999993</v>
      </c>
      <c r="F438" s="42">
        <f t="shared" si="159"/>
        <v>1160.9685396895322</v>
      </c>
      <c r="G438" s="42">
        <f t="shared" si="122"/>
        <v>71.510000000000005</v>
      </c>
      <c r="H438" s="42">
        <f t="shared" si="160"/>
        <v>505.74967104577638</v>
      </c>
      <c r="I438" s="42">
        <f t="shared" si="183"/>
        <v>6177.0408107353078</v>
      </c>
    </row>
    <row r="439" spans="1:9" ht="14.25">
      <c r="A439" s="75">
        <v>42690</v>
      </c>
      <c r="B439" s="75">
        <v>42691</v>
      </c>
      <c r="C439" s="27">
        <v>4285.26</v>
      </c>
      <c r="D439" s="31">
        <v>214.24259999999998</v>
      </c>
      <c r="E439" s="44">
        <f t="shared" si="184"/>
        <v>4499.5025999999998</v>
      </c>
      <c r="F439" s="42">
        <f t="shared" si="159"/>
        <v>1160.9685396895322</v>
      </c>
      <c r="G439" s="42">
        <f t="shared" si="122"/>
        <v>71.510000000000005</v>
      </c>
      <c r="H439" s="42">
        <f t="shared" si="160"/>
        <v>505.74967104577638</v>
      </c>
      <c r="I439" s="42">
        <f t="shared" si="183"/>
        <v>6237.7308107353083</v>
      </c>
    </row>
    <row r="440" spans="1:9" ht="14.25">
      <c r="A440" s="75">
        <v>42692</v>
      </c>
      <c r="B440" s="75">
        <v>42695</v>
      </c>
      <c r="C440" s="27">
        <v>4456.6000000000004</v>
      </c>
      <c r="D440" s="31">
        <v>214.24259999999998</v>
      </c>
      <c r="E440" s="44">
        <f t="shared" si="184"/>
        <v>4670.8425999999999</v>
      </c>
      <c r="F440" s="42">
        <f t="shared" si="159"/>
        <v>1160.9685396895322</v>
      </c>
      <c r="G440" s="42">
        <f t="shared" si="122"/>
        <v>71.510000000000005</v>
      </c>
      <c r="H440" s="42">
        <f t="shared" si="160"/>
        <v>505.74967104577638</v>
      </c>
      <c r="I440" s="42">
        <f t="shared" ref="I440:I445" si="185">+E440+F440+G440+H440</f>
        <v>6409.0708107353084</v>
      </c>
    </row>
    <row r="441" spans="1:9" ht="14.25">
      <c r="A441" s="75">
        <v>42696</v>
      </c>
      <c r="B441" s="75">
        <v>42698</v>
      </c>
      <c r="C441" s="27">
        <v>4478.3599999999997</v>
      </c>
      <c r="D441" s="31">
        <v>214.24259999999998</v>
      </c>
      <c r="E441" s="44">
        <f t="shared" si="184"/>
        <v>4692.6025999999993</v>
      </c>
      <c r="F441" s="42">
        <f t="shared" si="159"/>
        <v>1160.9685396895322</v>
      </c>
      <c r="G441" s="42">
        <f t="shared" si="122"/>
        <v>71.510000000000005</v>
      </c>
      <c r="H441" s="42">
        <f t="shared" si="160"/>
        <v>505.74967104577638</v>
      </c>
      <c r="I441" s="42">
        <f t="shared" si="185"/>
        <v>6430.8308107353078</v>
      </c>
    </row>
    <row r="442" spans="1:9" ht="14.25">
      <c r="A442" s="75">
        <v>42699</v>
      </c>
      <c r="B442" s="75">
        <v>42702</v>
      </c>
      <c r="C442" s="27">
        <v>4710.8900000000003</v>
      </c>
      <c r="D442" s="31">
        <v>214.24259999999998</v>
      </c>
      <c r="E442" s="44">
        <f t="shared" ref="E442:E447" si="186">+C442+D442</f>
        <v>4925.1325999999999</v>
      </c>
      <c r="F442" s="42">
        <f t="shared" si="159"/>
        <v>1160.9685396895322</v>
      </c>
      <c r="G442" s="42">
        <f t="shared" si="122"/>
        <v>71.510000000000005</v>
      </c>
      <c r="H442" s="42">
        <f t="shared" si="160"/>
        <v>505.74967104577638</v>
      </c>
      <c r="I442" s="42">
        <f t="shared" si="185"/>
        <v>6663.3608107353084</v>
      </c>
    </row>
    <row r="443" spans="1:9" ht="14.25">
      <c r="A443" s="75">
        <v>42703</v>
      </c>
      <c r="B443" s="75">
        <v>42705</v>
      </c>
      <c r="C443" s="27">
        <v>4710.8900000000003</v>
      </c>
      <c r="D443" s="31">
        <v>214.24259999999998</v>
      </c>
      <c r="E443" s="44">
        <f t="shared" si="186"/>
        <v>4925.1325999999999</v>
      </c>
      <c r="F443" s="42">
        <f t="shared" si="159"/>
        <v>1160.9685396895322</v>
      </c>
      <c r="G443" s="42">
        <f t="shared" si="122"/>
        <v>71.510000000000005</v>
      </c>
      <c r="H443" s="42">
        <f t="shared" si="160"/>
        <v>505.74967104577638</v>
      </c>
      <c r="I443" s="42">
        <f t="shared" si="185"/>
        <v>6663.3608107353084</v>
      </c>
    </row>
    <row r="444" spans="1:9" ht="14.25">
      <c r="A444" s="75">
        <v>42706</v>
      </c>
      <c r="B444" s="75">
        <v>42709</v>
      </c>
      <c r="C444" s="27">
        <v>4853.3100000000004</v>
      </c>
      <c r="D444" s="31">
        <v>214.24259999999998</v>
      </c>
      <c r="E444" s="44">
        <f t="shared" si="186"/>
        <v>5067.5526</v>
      </c>
      <c r="F444" s="42">
        <f t="shared" si="159"/>
        <v>1160.9685396895322</v>
      </c>
      <c r="G444" s="42">
        <f t="shared" si="122"/>
        <v>71.510000000000005</v>
      </c>
      <c r="H444" s="42">
        <f t="shared" si="160"/>
        <v>505.74967104577638</v>
      </c>
      <c r="I444" s="42">
        <f t="shared" si="185"/>
        <v>6805.7808107353085</v>
      </c>
    </row>
    <row r="445" spans="1:9" ht="14.25">
      <c r="A445" s="75">
        <v>42710</v>
      </c>
      <c r="B445" s="75">
        <v>42713</v>
      </c>
      <c r="C445" s="27">
        <v>4895.07</v>
      </c>
      <c r="D445" s="31">
        <v>214.24259999999998</v>
      </c>
      <c r="E445" s="44">
        <f t="shared" si="186"/>
        <v>5109.3125999999993</v>
      </c>
      <c r="F445" s="42">
        <f t="shared" si="159"/>
        <v>1160.9685396895322</v>
      </c>
      <c r="G445" s="42">
        <f t="shared" si="122"/>
        <v>71.510000000000005</v>
      </c>
      <c r="H445" s="42">
        <f t="shared" si="160"/>
        <v>505.74967104577638</v>
      </c>
      <c r="I445" s="42">
        <f t="shared" si="185"/>
        <v>6847.5408107353078</v>
      </c>
    </row>
    <row r="446" spans="1:9" ht="14.25">
      <c r="A446" s="75">
        <v>42714</v>
      </c>
      <c r="B446" s="75">
        <v>42716</v>
      </c>
      <c r="C446" s="27">
        <v>4778.71</v>
      </c>
      <c r="D446" s="31">
        <v>214.24259999999998</v>
      </c>
      <c r="E446" s="44">
        <f t="shared" si="186"/>
        <v>4992.9525999999996</v>
      </c>
      <c r="F446" s="42">
        <f t="shared" si="159"/>
        <v>1160.9685396895322</v>
      </c>
      <c r="G446" s="42">
        <f t="shared" si="122"/>
        <v>71.510000000000005</v>
      </c>
      <c r="H446" s="42">
        <f t="shared" si="160"/>
        <v>505.74967104577638</v>
      </c>
      <c r="I446" s="42">
        <f t="shared" ref="I446:I451" si="187">+E446+F446+G446+H446</f>
        <v>6731.1808107353081</v>
      </c>
    </row>
    <row r="447" spans="1:9" ht="14.25">
      <c r="A447" s="75">
        <v>42717</v>
      </c>
      <c r="B447" s="75">
        <v>42719</v>
      </c>
      <c r="C447" s="27">
        <v>4849.03</v>
      </c>
      <c r="D447" s="31">
        <v>214.24259999999998</v>
      </c>
      <c r="E447" s="44">
        <f t="shared" si="186"/>
        <v>5063.2725999999993</v>
      </c>
      <c r="F447" s="42">
        <f t="shared" si="159"/>
        <v>1160.9685396895322</v>
      </c>
      <c r="G447" s="42">
        <f t="shared" si="122"/>
        <v>71.510000000000005</v>
      </c>
      <c r="H447" s="42">
        <f t="shared" si="160"/>
        <v>505.74967104577638</v>
      </c>
      <c r="I447" s="42">
        <f t="shared" si="187"/>
        <v>6801.5008107353078</v>
      </c>
    </row>
    <row r="448" spans="1:9" ht="14.25">
      <c r="A448" s="75">
        <v>42720</v>
      </c>
      <c r="B448" s="75">
        <v>42723</v>
      </c>
      <c r="C448" s="27">
        <v>4828.74</v>
      </c>
      <c r="D448" s="31">
        <v>214.24259999999998</v>
      </c>
      <c r="E448" s="44">
        <f t="shared" ref="E448:E453" si="188">+C448+D448</f>
        <v>5042.9825999999994</v>
      </c>
      <c r="F448" s="42">
        <f t="shared" si="159"/>
        <v>1160.9685396895322</v>
      </c>
      <c r="G448" s="42">
        <f t="shared" si="122"/>
        <v>71.510000000000005</v>
      </c>
      <c r="H448" s="42">
        <f t="shared" si="160"/>
        <v>505.74967104577638</v>
      </c>
      <c r="I448" s="42">
        <f t="shared" si="187"/>
        <v>6781.2108107353079</v>
      </c>
    </row>
    <row r="449" spans="1:9" ht="14.25">
      <c r="A449" s="75">
        <v>42724</v>
      </c>
      <c r="B449" s="75">
        <v>42726</v>
      </c>
      <c r="C449" s="27">
        <v>4926.1400000000003</v>
      </c>
      <c r="D449" s="31">
        <v>214.24259999999998</v>
      </c>
      <c r="E449" s="44">
        <f t="shared" si="188"/>
        <v>5140.3825999999999</v>
      </c>
      <c r="F449" s="42">
        <f t="shared" si="159"/>
        <v>1160.9685396895322</v>
      </c>
      <c r="G449" s="42">
        <f t="shared" si="122"/>
        <v>71.510000000000005</v>
      </c>
      <c r="H449" s="42">
        <f t="shared" si="160"/>
        <v>505.74967104577638</v>
      </c>
      <c r="I449" s="42">
        <f t="shared" si="187"/>
        <v>6878.6108107353084</v>
      </c>
    </row>
    <row r="450" spans="1:9" ht="14.25">
      <c r="A450" s="75">
        <v>42727</v>
      </c>
      <c r="B450" s="75">
        <v>42730</v>
      </c>
      <c r="C450" s="27">
        <v>4798.67</v>
      </c>
      <c r="D450" s="31">
        <v>214.24259999999998</v>
      </c>
      <c r="E450" s="44">
        <f t="shared" si="188"/>
        <v>5012.9125999999997</v>
      </c>
      <c r="F450" s="42">
        <f t="shared" si="159"/>
        <v>1160.9685396895322</v>
      </c>
      <c r="G450" s="42">
        <f t="shared" si="122"/>
        <v>71.510000000000005</v>
      </c>
      <c r="H450" s="42">
        <f t="shared" si="160"/>
        <v>505.74967104577638</v>
      </c>
      <c r="I450" s="42">
        <f t="shared" si="187"/>
        <v>6751.1408107353082</v>
      </c>
    </row>
    <row r="451" spans="1:9" ht="14.25">
      <c r="A451" s="75">
        <v>42731</v>
      </c>
      <c r="B451" s="75">
        <v>42733</v>
      </c>
      <c r="C451" s="27">
        <v>4933.96</v>
      </c>
      <c r="D451" s="31">
        <v>214.24259999999998</v>
      </c>
      <c r="E451" s="44">
        <f t="shared" si="188"/>
        <v>5148.2025999999996</v>
      </c>
      <c r="F451" s="42">
        <f t="shared" si="159"/>
        <v>1160.9685396895322</v>
      </c>
      <c r="G451" s="42">
        <f t="shared" si="122"/>
        <v>71.510000000000005</v>
      </c>
      <c r="H451" s="42">
        <f t="shared" si="160"/>
        <v>505.74967104577638</v>
      </c>
      <c r="I451" s="42">
        <f t="shared" si="187"/>
        <v>6886.4308107353081</v>
      </c>
    </row>
    <row r="452" spans="1:9" ht="14.25">
      <c r="A452" s="75">
        <v>42734</v>
      </c>
      <c r="B452" s="75">
        <v>42735</v>
      </c>
      <c r="C452" s="27">
        <v>5036.3900000000003</v>
      </c>
      <c r="D452" s="31">
        <v>214.24259999999998</v>
      </c>
      <c r="E452" s="44">
        <f t="shared" si="188"/>
        <v>5250.6325999999999</v>
      </c>
      <c r="F452" s="42">
        <f t="shared" si="159"/>
        <v>1160.9685396895322</v>
      </c>
      <c r="G452" s="42">
        <f t="shared" si="122"/>
        <v>71.510000000000005</v>
      </c>
      <c r="H452" s="42">
        <f t="shared" si="160"/>
        <v>505.74967104577638</v>
      </c>
      <c r="I452" s="42">
        <f>+E452+F452+G452+H452</f>
        <v>6988.8608107353084</v>
      </c>
    </row>
    <row r="453" spans="1:9" ht="14.25">
      <c r="A453" s="75">
        <v>42736</v>
      </c>
      <c r="B453" s="75">
        <v>42737</v>
      </c>
      <c r="C453" s="27">
        <v>5036.3900000000003</v>
      </c>
      <c r="D453" s="31">
        <v>221.44</v>
      </c>
      <c r="E453" s="44">
        <f t="shared" si="188"/>
        <v>5257.83</v>
      </c>
      <c r="F453" s="33"/>
      <c r="G453" s="42">
        <f t="shared" si="122"/>
        <v>71.510000000000005</v>
      </c>
      <c r="H453" s="42">
        <f>+'Otros Cargos'!E87</f>
        <v>523.386208048311</v>
      </c>
      <c r="I453" s="42">
        <f t="shared" ref="I453:I458" si="189">+E453+G453+H453</f>
        <v>5852.7262080483115</v>
      </c>
    </row>
    <row r="454" spans="1:9" ht="14.25">
      <c r="A454" s="75">
        <v>42738</v>
      </c>
      <c r="B454" s="75">
        <v>42740</v>
      </c>
      <c r="C454" s="27">
        <v>5060.0200000000004</v>
      </c>
      <c r="D454" s="31">
        <v>221.44</v>
      </c>
      <c r="E454" s="44">
        <f t="shared" ref="E454:E459" si="190">+C454+D454</f>
        <v>5281.46</v>
      </c>
      <c r="F454" s="33"/>
      <c r="G454" s="42">
        <f t="shared" si="122"/>
        <v>71.510000000000005</v>
      </c>
      <c r="H454" s="42">
        <f t="shared" ref="H454:H459" si="191">+H453</f>
        <v>523.386208048311</v>
      </c>
      <c r="I454" s="42">
        <f t="shared" si="189"/>
        <v>5876.3562080483116</v>
      </c>
    </row>
    <row r="455" spans="1:9" ht="14.25">
      <c r="A455" s="75">
        <v>42741</v>
      </c>
      <c r="B455" s="75">
        <v>42745</v>
      </c>
      <c r="C455" s="27">
        <v>4886.67</v>
      </c>
      <c r="D455" s="31">
        <v>221.44</v>
      </c>
      <c r="E455" s="44">
        <f t="shared" si="190"/>
        <v>5108.1099999999997</v>
      </c>
      <c r="F455" s="33"/>
      <c r="G455" s="42">
        <f t="shared" si="122"/>
        <v>71.510000000000005</v>
      </c>
      <c r="H455" s="42">
        <f t="shared" si="191"/>
        <v>523.386208048311</v>
      </c>
      <c r="I455" s="42">
        <f t="shared" si="189"/>
        <v>5703.0062080483112</v>
      </c>
    </row>
    <row r="456" spans="1:9" ht="14.25">
      <c r="A456" s="75">
        <v>42746</v>
      </c>
      <c r="B456" s="75">
        <v>42747</v>
      </c>
      <c r="C456" s="27">
        <v>4651.2700000000004</v>
      </c>
      <c r="D456" s="31">
        <v>221.44</v>
      </c>
      <c r="E456" s="44">
        <f t="shared" si="190"/>
        <v>4872.71</v>
      </c>
      <c r="F456" s="33"/>
      <c r="G456" s="42">
        <f t="shared" si="122"/>
        <v>71.510000000000005</v>
      </c>
      <c r="H456" s="42">
        <f t="shared" si="191"/>
        <v>523.386208048311</v>
      </c>
      <c r="I456" s="42">
        <f t="shared" si="189"/>
        <v>5467.6062080483116</v>
      </c>
    </row>
    <row r="457" spans="1:9" ht="14.25">
      <c r="A457" s="75">
        <v>42748</v>
      </c>
      <c r="B457" s="75">
        <v>42751</v>
      </c>
      <c r="C457" s="27">
        <v>4757.7299999999996</v>
      </c>
      <c r="D457" s="31">
        <v>221.44</v>
      </c>
      <c r="E457" s="44">
        <f t="shared" si="190"/>
        <v>4979.1699999999992</v>
      </c>
      <c r="F457" s="33"/>
      <c r="G457" s="42">
        <f t="shared" si="122"/>
        <v>71.510000000000005</v>
      </c>
      <c r="H457" s="42">
        <f t="shared" si="191"/>
        <v>523.386208048311</v>
      </c>
      <c r="I457" s="42">
        <f t="shared" si="189"/>
        <v>5574.0662080483107</v>
      </c>
    </row>
    <row r="458" spans="1:9" ht="14.25">
      <c r="A458" s="75">
        <v>42752</v>
      </c>
      <c r="B458" s="75">
        <v>42754</v>
      </c>
      <c r="C458" s="27">
        <v>4647.4799999999996</v>
      </c>
      <c r="D458" s="31">
        <v>221.44</v>
      </c>
      <c r="E458" s="44">
        <f t="shared" si="190"/>
        <v>4868.9199999999992</v>
      </c>
      <c r="F458" s="33"/>
      <c r="G458" s="42">
        <f t="shared" si="122"/>
        <v>71.510000000000005</v>
      </c>
      <c r="H458" s="42">
        <f t="shared" si="191"/>
        <v>523.386208048311</v>
      </c>
      <c r="I458" s="42">
        <f t="shared" si="189"/>
        <v>5463.8162080483107</v>
      </c>
    </row>
    <row r="459" spans="1:9" ht="14.25">
      <c r="A459" s="75">
        <v>42755</v>
      </c>
      <c r="B459" s="75">
        <v>42758</v>
      </c>
      <c r="C459" s="27">
        <v>4505.78</v>
      </c>
      <c r="D459" s="31">
        <v>221.44</v>
      </c>
      <c r="E459" s="44">
        <f t="shared" si="190"/>
        <v>4727.2199999999993</v>
      </c>
      <c r="F459" s="33"/>
      <c r="G459" s="42">
        <f t="shared" si="122"/>
        <v>71.510000000000005</v>
      </c>
      <c r="H459" s="42">
        <f t="shared" si="191"/>
        <v>523.386208048311</v>
      </c>
      <c r="I459" s="42">
        <f t="shared" ref="I459:I464" si="192">+E459+G459+H459</f>
        <v>5322.1162080483109</v>
      </c>
    </row>
    <row r="460" spans="1:9" ht="14.25">
      <c r="A460" s="75">
        <v>42759</v>
      </c>
      <c r="B460" s="75">
        <v>42761</v>
      </c>
      <c r="C460" s="27">
        <v>4700.6000000000004</v>
      </c>
      <c r="D460" s="31">
        <v>221.44</v>
      </c>
      <c r="E460" s="44">
        <f t="shared" ref="E460:E465" si="193">+C460+D460</f>
        <v>4922.04</v>
      </c>
      <c r="F460" s="33"/>
      <c r="G460" s="42">
        <f t="shared" si="122"/>
        <v>71.510000000000005</v>
      </c>
      <c r="H460" s="42">
        <f t="shared" ref="H460:H465" si="194">+H459</f>
        <v>523.386208048311</v>
      </c>
      <c r="I460" s="42">
        <f t="shared" si="192"/>
        <v>5516.9362080483115</v>
      </c>
    </row>
    <row r="461" spans="1:9" ht="14.25">
      <c r="A461" s="75">
        <v>42762</v>
      </c>
      <c r="B461" s="75">
        <v>42765</v>
      </c>
      <c r="C461" s="27">
        <v>4648.88</v>
      </c>
      <c r="D461" s="31">
        <v>221.44</v>
      </c>
      <c r="E461" s="44">
        <f t="shared" si="193"/>
        <v>4870.32</v>
      </c>
      <c r="F461" s="33"/>
      <c r="G461" s="42">
        <f t="shared" si="122"/>
        <v>71.510000000000005</v>
      </c>
      <c r="H461" s="42">
        <f t="shared" si="194"/>
        <v>523.386208048311</v>
      </c>
      <c r="I461" s="42">
        <f t="shared" si="192"/>
        <v>5465.2162080483113</v>
      </c>
    </row>
    <row r="462" spans="1:9" ht="14.25">
      <c r="A462" s="75">
        <v>42766</v>
      </c>
      <c r="B462" s="75">
        <v>42768</v>
      </c>
      <c r="C462" s="27">
        <v>4715.49</v>
      </c>
      <c r="D462" s="31">
        <v>221.44</v>
      </c>
      <c r="E462" s="44">
        <f t="shared" si="193"/>
        <v>4936.9299999999994</v>
      </c>
      <c r="F462" s="33"/>
      <c r="G462" s="42">
        <f t="shared" si="122"/>
        <v>71.510000000000005</v>
      </c>
      <c r="H462" s="42">
        <f t="shared" si="194"/>
        <v>523.386208048311</v>
      </c>
      <c r="I462" s="42">
        <f t="shared" si="192"/>
        <v>5531.8262080483109</v>
      </c>
    </row>
    <row r="463" spans="1:9" ht="14.25">
      <c r="A463" s="75">
        <v>42769</v>
      </c>
      <c r="B463" s="75">
        <v>42772</v>
      </c>
      <c r="C463" s="27">
        <v>4831.6000000000004</v>
      </c>
      <c r="D463" s="31">
        <v>221.44</v>
      </c>
      <c r="E463" s="44">
        <f t="shared" si="193"/>
        <v>5053.04</v>
      </c>
      <c r="F463" s="33"/>
      <c r="G463" s="42">
        <f t="shared" si="122"/>
        <v>71.510000000000005</v>
      </c>
      <c r="H463" s="42">
        <f t="shared" si="194"/>
        <v>523.386208048311</v>
      </c>
      <c r="I463" s="42">
        <f t="shared" si="192"/>
        <v>5647.9362080483115</v>
      </c>
    </row>
    <row r="464" spans="1:9" ht="14.25">
      <c r="A464" s="75">
        <v>42773</v>
      </c>
      <c r="B464" s="75">
        <v>42775</v>
      </c>
      <c r="C464" s="27">
        <v>4734.99</v>
      </c>
      <c r="D464" s="31">
        <v>221.44</v>
      </c>
      <c r="E464" s="44">
        <f t="shared" si="193"/>
        <v>4956.4299999999994</v>
      </c>
      <c r="F464" s="33"/>
      <c r="G464" s="42">
        <f t="shared" si="122"/>
        <v>71.510000000000005</v>
      </c>
      <c r="H464" s="42">
        <f t="shared" si="194"/>
        <v>523.386208048311</v>
      </c>
      <c r="I464" s="42">
        <f t="shared" si="192"/>
        <v>5551.3262080483109</v>
      </c>
    </row>
    <row r="465" spans="1:9" ht="14.25">
      <c r="A465" s="75">
        <v>42776</v>
      </c>
      <c r="B465" s="75">
        <v>42779</v>
      </c>
      <c r="C465" s="27">
        <v>4656.6400000000003</v>
      </c>
      <c r="D465" s="31">
        <v>221.44</v>
      </c>
      <c r="E465" s="44">
        <f t="shared" si="193"/>
        <v>4878.08</v>
      </c>
      <c r="F465" s="33"/>
      <c r="G465" s="42">
        <f t="shared" si="122"/>
        <v>71.510000000000005</v>
      </c>
      <c r="H465" s="42">
        <f t="shared" si="194"/>
        <v>523.386208048311</v>
      </c>
      <c r="I465" s="42">
        <f t="shared" ref="I465:I471" si="195">+E465+G465+H465</f>
        <v>5472.9762080483115</v>
      </c>
    </row>
    <row r="466" spans="1:9" ht="14.25">
      <c r="A466" s="75">
        <v>42780</v>
      </c>
      <c r="B466" s="75">
        <v>42782</v>
      </c>
      <c r="C466" s="27">
        <v>4723.93</v>
      </c>
      <c r="D466" s="31">
        <v>221.44</v>
      </c>
      <c r="E466" s="44">
        <f t="shared" ref="E466:E471" si="196">+C466+D466</f>
        <v>4945.37</v>
      </c>
      <c r="F466" s="33"/>
      <c r="G466" s="42">
        <f t="shared" si="122"/>
        <v>71.510000000000005</v>
      </c>
      <c r="H466" s="42">
        <f t="shared" ref="H466:H534" si="197">+H465</f>
        <v>523.386208048311</v>
      </c>
      <c r="I466" s="42">
        <f t="shared" si="195"/>
        <v>5540.2662080483115</v>
      </c>
    </row>
    <row r="467" spans="1:9" ht="14.25">
      <c r="A467" s="75">
        <v>42783</v>
      </c>
      <c r="B467" s="75">
        <v>42786</v>
      </c>
      <c r="C467" s="27">
        <v>4632.5600000000004</v>
      </c>
      <c r="D467" s="31">
        <v>221.44</v>
      </c>
      <c r="E467" s="44">
        <f t="shared" si="196"/>
        <v>4854</v>
      </c>
      <c r="F467" s="33"/>
      <c r="G467" s="42">
        <f t="shared" si="122"/>
        <v>71.510000000000005</v>
      </c>
      <c r="H467" s="42">
        <f t="shared" si="197"/>
        <v>523.386208048311</v>
      </c>
      <c r="I467" s="42">
        <f t="shared" si="195"/>
        <v>5448.8962080483116</v>
      </c>
    </row>
    <row r="468" spans="1:9" ht="14.25">
      <c r="A468" s="75">
        <v>42787</v>
      </c>
      <c r="B468" s="75">
        <v>42789</v>
      </c>
      <c r="C468" s="27">
        <v>4688.6899999999996</v>
      </c>
      <c r="D468" s="31">
        <v>221.44</v>
      </c>
      <c r="E468" s="44">
        <f t="shared" si="196"/>
        <v>4910.1299999999992</v>
      </c>
      <c r="F468" s="33"/>
      <c r="G468" s="42">
        <f t="shared" si="122"/>
        <v>71.510000000000005</v>
      </c>
      <c r="H468" s="42">
        <f t="shared" si="197"/>
        <v>523.386208048311</v>
      </c>
      <c r="I468" s="42">
        <f t="shared" si="195"/>
        <v>5505.0262080483108</v>
      </c>
    </row>
    <row r="469" spans="1:9" ht="14.25">
      <c r="A469" s="75">
        <v>42790</v>
      </c>
      <c r="B469" s="75">
        <v>42793</v>
      </c>
      <c r="C469" s="27">
        <v>4694.3900000000003</v>
      </c>
      <c r="D469" s="31">
        <v>221.44</v>
      </c>
      <c r="E469" s="44">
        <f t="shared" si="196"/>
        <v>4915.83</v>
      </c>
      <c r="F469" s="33"/>
      <c r="G469" s="42">
        <f t="shared" si="122"/>
        <v>71.510000000000005</v>
      </c>
      <c r="H469" s="42">
        <f t="shared" si="197"/>
        <v>523.386208048311</v>
      </c>
      <c r="I469" s="42">
        <f t="shared" si="195"/>
        <v>5510.7262080483115</v>
      </c>
    </row>
    <row r="470" spans="1:9" ht="14.25">
      <c r="A470" s="75">
        <v>42794</v>
      </c>
      <c r="B470" s="75">
        <v>42796</v>
      </c>
      <c r="C470" s="27">
        <v>4790.1899999999996</v>
      </c>
      <c r="D470" s="31">
        <v>221.44</v>
      </c>
      <c r="E470" s="44">
        <f t="shared" si="196"/>
        <v>5011.6299999999992</v>
      </c>
      <c r="F470" s="33"/>
      <c r="G470" s="42">
        <f t="shared" si="122"/>
        <v>71.510000000000005</v>
      </c>
      <c r="H470" s="42">
        <f t="shared" si="197"/>
        <v>523.386208048311</v>
      </c>
      <c r="I470" s="42">
        <f t="shared" si="195"/>
        <v>5606.5262080483108</v>
      </c>
    </row>
    <row r="471" spans="1:9" ht="14.25">
      <c r="A471" s="75">
        <v>42797</v>
      </c>
      <c r="B471" s="75">
        <v>42800</v>
      </c>
      <c r="C471" s="27">
        <v>4740.2</v>
      </c>
      <c r="D471" s="31">
        <v>211.49799999999999</v>
      </c>
      <c r="E471" s="44">
        <f t="shared" si="196"/>
        <v>4951.6979999999994</v>
      </c>
      <c r="F471" s="33"/>
      <c r="G471" s="42">
        <f t="shared" si="122"/>
        <v>71.510000000000005</v>
      </c>
      <c r="H471" s="42">
        <f t="shared" si="197"/>
        <v>523.386208048311</v>
      </c>
      <c r="I471" s="42">
        <f t="shared" si="195"/>
        <v>5546.594208048311</v>
      </c>
    </row>
    <row r="472" spans="1:9" ht="14.25">
      <c r="A472" s="75">
        <v>42801</v>
      </c>
      <c r="B472" s="75">
        <v>42803</v>
      </c>
      <c r="C472" s="27">
        <v>4683.3599999999997</v>
      </c>
      <c r="D472" s="31">
        <v>211.49799999999999</v>
      </c>
      <c r="E472" s="44">
        <f t="shared" ref="E472:E477" si="198">+C472+D472</f>
        <v>4894.8579999999993</v>
      </c>
      <c r="F472" s="33"/>
      <c r="G472" s="42">
        <f t="shared" si="122"/>
        <v>71.510000000000005</v>
      </c>
      <c r="H472" s="42">
        <f t="shared" si="197"/>
        <v>523.386208048311</v>
      </c>
      <c r="I472" s="42">
        <f t="shared" ref="I472:I477" si="199">+E472+G472+H472</f>
        <v>5489.7542080483108</v>
      </c>
    </row>
    <row r="473" spans="1:9" ht="14.25">
      <c r="A473" s="75">
        <v>42804</v>
      </c>
      <c r="B473" s="75">
        <v>42807</v>
      </c>
      <c r="C473" s="27">
        <v>4596.66</v>
      </c>
      <c r="D473" s="31">
        <v>211.49799999999999</v>
      </c>
      <c r="E473" s="44">
        <f t="shared" si="198"/>
        <v>4808.1579999999994</v>
      </c>
      <c r="F473" s="33"/>
      <c r="G473" s="42">
        <f t="shared" si="122"/>
        <v>71.510000000000005</v>
      </c>
      <c r="H473" s="42">
        <f t="shared" si="197"/>
        <v>523.386208048311</v>
      </c>
      <c r="I473" s="42">
        <f t="shared" si="199"/>
        <v>5403.054208048311</v>
      </c>
    </row>
    <row r="474" spans="1:9" ht="14.25">
      <c r="A474" s="75">
        <v>42808</v>
      </c>
      <c r="B474" s="75">
        <v>42810</v>
      </c>
      <c r="C474" s="27">
        <v>4463.7700000000004</v>
      </c>
      <c r="D474" s="31">
        <v>211.49799999999999</v>
      </c>
      <c r="E474" s="44">
        <f t="shared" si="198"/>
        <v>4675.268</v>
      </c>
      <c r="F474" s="33"/>
      <c r="G474" s="42">
        <f t="shared" si="122"/>
        <v>71.510000000000005</v>
      </c>
      <c r="H474" s="42">
        <f t="shared" si="197"/>
        <v>523.386208048311</v>
      </c>
      <c r="I474" s="42">
        <f t="shared" si="199"/>
        <v>5270.1642080483116</v>
      </c>
    </row>
    <row r="475" spans="1:9" ht="14.25">
      <c r="A475" s="75">
        <v>42811</v>
      </c>
      <c r="B475" s="75">
        <v>42815</v>
      </c>
      <c r="C475" s="27">
        <v>4548.92</v>
      </c>
      <c r="D475" s="31">
        <v>211.49799999999999</v>
      </c>
      <c r="E475" s="44">
        <f t="shared" si="198"/>
        <v>4760.4179999999997</v>
      </c>
      <c r="F475" s="33"/>
      <c r="G475" s="42">
        <f t="shared" si="122"/>
        <v>71.510000000000005</v>
      </c>
      <c r="H475" s="42">
        <f t="shared" si="197"/>
        <v>523.386208048311</v>
      </c>
      <c r="I475" s="42">
        <f t="shared" si="199"/>
        <v>5355.3142080483112</v>
      </c>
    </row>
    <row r="476" spans="1:9" ht="14.25">
      <c r="A476" s="75">
        <v>42816</v>
      </c>
      <c r="B476" s="75">
        <v>42817</v>
      </c>
      <c r="C476" s="27">
        <v>4402.8100000000004</v>
      </c>
      <c r="D476" s="31">
        <v>211.49799999999999</v>
      </c>
      <c r="E476" s="44">
        <f t="shared" si="198"/>
        <v>4614.308</v>
      </c>
      <c r="F476" s="33"/>
      <c r="G476" s="42">
        <f t="shared" si="122"/>
        <v>71.510000000000005</v>
      </c>
      <c r="H476" s="42">
        <f t="shared" si="197"/>
        <v>523.386208048311</v>
      </c>
      <c r="I476" s="42">
        <f t="shared" si="199"/>
        <v>5209.2042080483116</v>
      </c>
    </row>
    <row r="477" spans="1:9" ht="14.25">
      <c r="A477" s="75">
        <v>42818</v>
      </c>
      <c r="B477" s="75">
        <v>42821</v>
      </c>
      <c r="C477" s="27">
        <v>4316.6000000000004</v>
      </c>
      <c r="D477" s="31">
        <v>211.49799999999999</v>
      </c>
      <c r="E477" s="44">
        <f t="shared" si="198"/>
        <v>4528.098</v>
      </c>
      <c r="F477" s="33"/>
      <c r="G477" s="42">
        <f t="shared" si="122"/>
        <v>71.510000000000005</v>
      </c>
      <c r="H477" s="42">
        <f t="shared" si="197"/>
        <v>523.386208048311</v>
      </c>
      <c r="I477" s="42">
        <f t="shared" si="199"/>
        <v>5122.9942080483115</v>
      </c>
    </row>
    <row r="478" spans="1:9" ht="14.25">
      <c r="A478" s="75">
        <v>42822</v>
      </c>
      <c r="B478" s="75">
        <v>42824</v>
      </c>
      <c r="C478" s="27">
        <v>4345.57</v>
      </c>
      <c r="D478" s="31">
        <v>211.49799999999999</v>
      </c>
      <c r="E478" s="44">
        <f t="shared" ref="E478:E483" si="200">+C478+D478</f>
        <v>4557.0679999999993</v>
      </c>
      <c r="F478" s="33"/>
      <c r="G478" s="42">
        <f t="shared" si="122"/>
        <v>71.510000000000005</v>
      </c>
      <c r="H478" s="42">
        <f t="shared" si="197"/>
        <v>523.386208048311</v>
      </c>
      <c r="I478" s="42">
        <f t="shared" ref="I478:I483" si="201">+E478+G478+H478</f>
        <v>5151.9642080483109</v>
      </c>
    </row>
    <row r="479" spans="1:9" ht="14.25">
      <c r="A479" s="75">
        <v>42825</v>
      </c>
      <c r="B479" s="75">
        <v>42825</v>
      </c>
      <c r="C479" s="27">
        <v>4500.18</v>
      </c>
      <c r="D479" s="31">
        <v>211.49799999999999</v>
      </c>
      <c r="E479" s="44">
        <f t="shared" si="200"/>
        <v>4711.6779999999999</v>
      </c>
      <c r="F479" s="33"/>
      <c r="G479" s="42">
        <f t="shared" si="122"/>
        <v>71.510000000000005</v>
      </c>
      <c r="H479" s="42">
        <f t="shared" si="197"/>
        <v>523.386208048311</v>
      </c>
      <c r="I479" s="42">
        <f t="shared" si="201"/>
        <v>5306.5742080483114</v>
      </c>
    </row>
    <row r="480" spans="1:9" ht="14.25">
      <c r="A480" s="75">
        <v>42826</v>
      </c>
      <c r="B480" s="75">
        <v>42828</v>
      </c>
      <c r="C480" s="27">
        <v>4521.91</v>
      </c>
      <c r="D480" s="31">
        <v>211.49799999999999</v>
      </c>
      <c r="E480" s="44">
        <f t="shared" si="200"/>
        <v>4733.4079999999994</v>
      </c>
      <c r="F480" s="33"/>
      <c r="G480" s="42">
        <f t="shared" si="122"/>
        <v>71.510000000000005</v>
      </c>
      <c r="H480" s="42">
        <f t="shared" si="197"/>
        <v>523.386208048311</v>
      </c>
      <c r="I480" s="42">
        <f t="shared" si="201"/>
        <v>5328.304208048311</v>
      </c>
    </row>
    <row r="481" spans="1:9" ht="14.25">
      <c r="A481" s="75">
        <v>42829</v>
      </c>
      <c r="B481" s="75">
        <v>42831</v>
      </c>
      <c r="C481" s="27">
        <v>4546.95</v>
      </c>
      <c r="D481" s="31">
        <v>209.16580000000002</v>
      </c>
      <c r="E481" s="44">
        <f t="shared" si="200"/>
        <v>4756.1157999999996</v>
      </c>
      <c r="F481" s="33"/>
      <c r="G481" s="42">
        <f t="shared" si="122"/>
        <v>71.510000000000005</v>
      </c>
      <c r="H481" s="42">
        <f t="shared" si="197"/>
        <v>523.386208048311</v>
      </c>
      <c r="I481" s="42">
        <f t="shared" si="201"/>
        <v>5351.0120080483111</v>
      </c>
    </row>
    <row r="482" spans="1:9" ht="14.25">
      <c r="A482" s="75">
        <v>42832</v>
      </c>
      <c r="B482" s="75">
        <v>42835</v>
      </c>
      <c r="C482" s="27">
        <v>4602.88</v>
      </c>
      <c r="D482" s="31">
        <v>209.16580000000002</v>
      </c>
      <c r="E482" s="44">
        <f t="shared" si="200"/>
        <v>4812.0457999999999</v>
      </c>
      <c r="F482" s="33"/>
      <c r="G482" s="42">
        <f t="shared" si="122"/>
        <v>71.510000000000005</v>
      </c>
      <c r="H482" s="42">
        <f t="shared" si="197"/>
        <v>523.386208048311</v>
      </c>
      <c r="I482" s="42">
        <f t="shared" si="201"/>
        <v>5406.9420080483114</v>
      </c>
    </row>
    <row r="483" spans="1:9" ht="14.25">
      <c r="A483" s="75">
        <v>42836</v>
      </c>
      <c r="B483" s="75">
        <v>42837</v>
      </c>
      <c r="C483" s="27">
        <v>4621.84</v>
      </c>
      <c r="D483" s="31">
        <v>209.16580000000002</v>
      </c>
      <c r="E483" s="44">
        <f t="shared" si="200"/>
        <v>4831.0057999999999</v>
      </c>
      <c r="F483" s="33"/>
      <c r="G483" s="42">
        <f t="shared" si="122"/>
        <v>71.510000000000005</v>
      </c>
      <c r="H483" s="42">
        <f t="shared" si="197"/>
        <v>523.386208048311</v>
      </c>
      <c r="I483" s="42">
        <f t="shared" si="201"/>
        <v>5425.9020080483115</v>
      </c>
    </row>
    <row r="484" spans="1:9" ht="14.25">
      <c r="A484" s="75">
        <v>42838</v>
      </c>
      <c r="B484" s="75">
        <v>42842</v>
      </c>
      <c r="C484" s="27">
        <v>4707.8999999999996</v>
      </c>
      <c r="D484" s="31">
        <v>209.16580000000002</v>
      </c>
      <c r="E484" s="44">
        <f t="shared" ref="E484:E489" si="202">+C484+D484</f>
        <v>4917.0657999999994</v>
      </c>
      <c r="F484" s="33"/>
      <c r="G484" s="42">
        <f t="shared" si="122"/>
        <v>71.510000000000005</v>
      </c>
      <c r="H484" s="42">
        <f t="shared" si="197"/>
        <v>523.386208048311</v>
      </c>
      <c r="I484" s="42">
        <f t="shared" ref="I484:I489" si="203">+E484+G484+H484</f>
        <v>5511.962008048311</v>
      </c>
    </row>
    <row r="485" spans="1:9" ht="14.25">
      <c r="A485" s="75">
        <v>42843</v>
      </c>
      <c r="B485" s="75">
        <v>42845</v>
      </c>
      <c r="C485" s="27">
        <v>4734.6400000000003</v>
      </c>
      <c r="D485" s="31">
        <v>209.16580000000002</v>
      </c>
      <c r="E485" s="44">
        <f t="shared" si="202"/>
        <v>4943.8058000000001</v>
      </c>
      <c r="F485" s="33"/>
      <c r="G485" s="42">
        <f t="shared" si="122"/>
        <v>71.510000000000005</v>
      </c>
      <c r="H485" s="42">
        <f t="shared" si="197"/>
        <v>523.386208048311</v>
      </c>
      <c r="I485" s="42">
        <f t="shared" si="203"/>
        <v>5538.7020080483117</v>
      </c>
    </row>
    <row r="486" spans="1:9" ht="14.25">
      <c r="A486" s="75">
        <v>42846</v>
      </c>
      <c r="B486" s="75">
        <v>42849</v>
      </c>
      <c r="C486" s="27">
        <v>4476.4399999999996</v>
      </c>
      <c r="D486" s="31">
        <v>209.16580000000002</v>
      </c>
      <c r="E486" s="44">
        <f t="shared" si="202"/>
        <v>4685.6057999999994</v>
      </c>
      <c r="F486" s="33"/>
      <c r="G486" s="42">
        <f t="shared" si="122"/>
        <v>71.510000000000005</v>
      </c>
      <c r="H486" s="42">
        <f t="shared" si="197"/>
        <v>523.386208048311</v>
      </c>
      <c r="I486" s="42">
        <f t="shared" si="203"/>
        <v>5280.5020080483109</v>
      </c>
    </row>
    <row r="487" spans="1:9" ht="14.25">
      <c r="A487" s="75">
        <v>42850</v>
      </c>
      <c r="B487" s="75">
        <v>42852</v>
      </c>
      <c r="C487" s="27">
        <v>4438.67</v>
      </c>
      <c r="D487" s="31">
        <v>209.16580000000002</v>
      </c>
      <c r="E487" s="44">
        <f t="shared" si="202"/>
        <v>4647.8357999999998</v>
      </c>
      <c r="F487" s="33"/>
      <c r="G487" s="42">
        <f t="shared" si="122"/>
        <v>71.510000000000005</v>
      </c>
      <c r="H487" s="42">
        <f t="shared" si="197"/>
        <v>523.386208048311</v>
      </c>
      <c r="I487" s="42">
        <f t="shared" si="203"/>
        <v>5242.7320080483114</v>
      </c>
    </row>
    <row r="488" spans="1:9" ht="14.25">
      <c r="A488" s="75">
        <v>42853</v>
      </c>
      <c r="B488" s="75">
        <v>42857</v>
      </c>
      <c r="C488" s="27">
        <v>4440.08</v>
      </c>
      <c r="D488" s="31">
        <v>209.16580000000002</v>
      </c>
      <c r="E488" s="44">
        <f t="shared" si="202"/>
        <v>4649.2457999999997</v>
      </c>
      <c r="F488" s="33"/>
      <c r="G488" s="42">
        <f t="shared" si="122"/>
        <v>71.510000000000005</v>
      </c>
      <c r="H488" s="42">
        <f t="shared" si="197"/>
        <v>523.386208048311</v>
      </c>
      <c r="I488" s="42">
        <f t="shared" si="203"/>
        <v>5244.1420080483113</v>
      </c>
    </row>
    <row r="489" spans="1:9" ht="14.25">
      <c r="A489" s="75">
        <v>42858</v>
      </c>
      <c r="B489" s="75">
        <v>42859</v>
      </c>
      <c r="C489" s="27">
        <v>4367.57</v>
      </c>
      <c r="D489" s="31">
        <v>194.19560000000001</v>
      </c>
      <c r="E489" s="44">
        <f t="shared" si="202"/>
        <v>4561.7655999999997</v>
      </c>
      <c r="F489" s="33"/>
      <c r="G489" s="42">
        <f t="shared" si="122"/>
        <v>71.510000000000005</v>
      </c>
      <c r="H489" s="42">
        <f t="shared" si="197"/>
        <v>523.386208048311</v>
      </c>
      <c r="I489" s="42">
        <f t="shared" si="203"/>
        <v>5156.6618080483113</v>
      </c>
    </row>
    <row r="490" spans="1:9" ht="14.25">
      <c r="A490" s="75">
        <v>42860</v>
      </c>
      <c r="B490" s="75">
        <v>42863</v>
      </c>
      <c r="C490" s="27">
        <v>4307.34</v>
      </c>
      <c r="D490" s="31">
        <v>194.19560000000001</v>
      </c>
      <c r="E490" s="44">
        <f t="shared" ref="E490:E495" si="204">+C490+D490</f>
        <v>4501.5356000000002</v>
      </c>
      <c r="F490" s="33"/>
      <c r="G490" s="42">
        <f t="shared" si="122"/>
        <v>71.510000000000005</v>
      </c>
      <c r="H490" s="42">
        <f t="shared" si="197"/>
        <v>523.386208048311</v>
      </c>
      <c r="I490" s="42">
        <f t="shared" ref="I490:I495" si="205">+E490+G490+H490</f>
        <v>5096.4318080483117</v>
      </c>
    </row>
    <row r="491" spans="1:9" ht="14.25">
      <c r="A491" s="75">
        <v>42864</v>
      </c>
      <c r="B491" s="75">
        <v>42866</v>
      </c>
      <c r="C491" s="27">
        <v>4225.28</v>
      </c>
      <c r="D491" s="31">
        <v>194.19560000000001</v>
      </c>
      <c r="E491" s="44">
        <f t="shared" si="204"/>
        <v>4419.4755999999998</v>
      </c>
      <c r="F491" s="33"/>
      <c r="G491" s="42">
        <f t="shared" si="122"/>
        <v>71.510000000000005</v>
      </c>
      <c r="H491" s="42">
        <f t="shared" si="197"/>
        <v>523.386208048311</v>
      </c>
      <c r="I491" s="42">
        <f t="shared" si="205"/>
        <v>5014.3718080483113</v>
      </c>
    </row>
    <row r="492" spans="1:9" ht="14.25">
      <c r="A492" s="75">
        <v>42867</v>
      </c>
      <c r="B492" s="75">
        <v>42870</v>
      </c>
      <c r="C492" s="27">
        <v>4326.1899999999996</v>
      </c>
      <c r="D492" s="31">
        <v>194.19560000000001</v>
      </c>
      <c r="E492" s="44">
        <f t="shared" si="204"/>
        <v>4520.3855999999996</v>
      </c>
      <c r="F492" s="33"/>
      <c r="G492" s="42">
        <f t="shared" si="122"/>
        <v>71.510000000000005</v>
      </c>
      <c r="H492" s="42">
        <f t="shared" si="197"/>
        <v>523.386208048311</v>
      </c>
      <c r="I492" s="42">
        <f t="shared" si="205"/>
        <v>5115.2818080483112</v>
      </c>
    </row>
    <row r="493" spans="1:9" ht="14.25">
      <c r="A493" s="75">
        <v>42871</v>
      </c>
      <c r="B493" s="75">
        <v>42873</v>
      </c>
      <c r="C493" s="27">
        <v>4328.67</v>
      </c>
      <c r="D493" s="31">
        <v>194.19560000000001</v>
      </c>
      <c r="E493" s="44">
        <f t="shared" si="204"/>
        <v>4522.8656000000001</v>
      </c>
      <c r="F493" s="33"/>
      <c r="G493" s="42">
        <f t="shared" si="122"/>
        <v>71.510000000000005</v>
      </c>
      <c r="H493" s="42">
        <f t="shared" si="197"/>
        <v>523.386208048311</v>
      </c>
      <c r="I493" s="42">
        <f t="shared" si="205"/>
        <v>5117.7618080483117</v>
      </c>
    </row>
    <row r="494" spans="1:9" ht="14.25">
      <c r="A494" s="75">
        <v>42874</v>
      </c>
      <c r="B494" s="75">
        <v>42877</v>
      </c>
      <c r="C494" s="27">
        <v>4354.1899999999996</v>
      </c>
      <c r="D494" s="31">
        <v>194.19560000000001</v>
      </c>
      <c r="E494" s="44">
        <f t="shared" si="204"/>
        <v>4548.3855999999996</v>
      </c>
      <c r="F494" s="33"/>
      <c r="G494" s="42">
        <f t="shared" si="122"/>
        <v>71.510000000000005</v>
      </c>
      <c r="H494" s="42">
        <f t="shared" si="197"/>
        <v>523.386208048311</v>
      </c>
      <c r="I494" s="42">
        <f t="shared" si="205"/>
        <v>5143.2818080483112</v>
      </c>
    </row>
    <row r="495" spans="1:9" ht="14.25">
      <c r="A495" s="75">
        <v>42878</v>
      </c>
      <c r="B495" s="75">
        <v>42880</v>
      </c>
      <c r="C495" s="27">
        <v>4593.07</v>
      </c>
      <c r="D495" s="31">
        <v>194.19560000000001</v>
      </c>
      <c r="E495" s="44">
        <f t="shared" si="204"/>
        <v>4787.2655999999997</v>
      </c>
      <c r="F495" s="33"/>
      <c r="G495" s="42">
        <f t="shared" si="122"/>
        <v>71.510000000000005</v>
      </c>
      <c r="H495" s="42">
        <f t="shared" si="197"/>
        <v>523.386208048311</v>
      </c>
      <c r="I495" s="42">
        <f t="shared" si="205"/>
        <v>5382.1618080483113</v>
      </c>
    </row>
    <row r="496" spans="1:9" ht="14.25">
      <c r="A496" s="75">
        <v>42881</v>
      </c>
      <c r="B496" s="75">
        <v>42885</v>
      </c>
      <c r="C496" s="27">
        <v>4619.38</v>
      </c>
      <c r="D496" s="31">
        <v>194.19560000000001</v>
      </c>
      <c r="E496" s="44">
        <f t="shared" ref="E496:E501" si="206">+C496+D496</f>
        <v>4813.5756000000001</v>
      </c>
      <c r="F496" s="33"/>
      <c r="G496" s="42">
        <f t="shared" si="122"/>
        <v>71.510000000000005</v>
      </c>
      <c r="H496" s="42">
        <f t="shared" si="197"/>
        <v>523.386208048311</v>
      </c>
      <c r="I496" s="42">
        <f t="shared" ref="I496:I501" si="207">+E496+G496+H496</f>
        <v>5408.4718080483117</v>
      </c>
    </row>
    <row r="497" spans="1:9" ht="14.25">
      <c r="A497" s="75">
        <v>42886</v>
      </c>
      <c r="B497" s="75">
        <v>42887</v>
      </c>
      <c r="C497" s="27">
        <v>4507.38</v>
      </c>
      <c r="D497" s="31">
        <v>194.19560000000001</v>
      </c>
      <c r="E497" s="44">
        <f t="shared" si="206"/>
        <v>4701.5756000000001</v>
      </c>
      <c r="F497" s="33"/>
      <c r="G497" s="42">
        <f t="shared" si="122"/>
        <v>71.510000000000005</v>
      </c>
      <c r="H497" s="42">
        <f t="shared" si="197"/>
        <v>523.386208048311</v>
      </c>
      <c r="I497" s="42">
        <f t="shared" si="207"/>
        <v>5296.4718080483117</v>
      </c>
    </row>
    <row r="498" spans="1:9" ht="14.25">
      <c r="A498" s="75">
        <v>42888</v>
      </c>
      <c r="B498" s="75">
        <v>42891</v>
      </c>
      <c r="C498" s="27">
        <v>4353.82</v>
      </c>
      <c r="D498" s="31">
        <v>194.19560000000001</v>
      </c>
      <c r="E498" s="44">
        <f t="shared" si="206"/>
        <v>4548.0155999999997</v>
      </c>
      <c r="F498" s="33"/>
      <c r="G498" s="42">
        <f t="shared" si="122"/>
        <v>71.510000000000005</v>
      </c>
      <c r="H498" s="42">
        <f t="shared" si="197"/>
        <v>523.386208048311</v>
      </c>
      <c r="I498" s="42">
        <f t="shared" si="207"/>
        <v>5142.9118080483113</v>
      </c>
    </row>
    <row r="499" spans="1:9" ht="14.25">
      <c r="A499" s="75">
        <v>42892</v>
      </c>
      <c r="B499" s="75">
        <v>42894</v>
      </c>
      <c r="C499" s="27">
        <v>4230.9399999999996</v>
      </c>
      <c r="D499" s="31">
        <v>194.19560000000001</v>
      </c>
      <c r="E499" s="44">
        <f t="shared" si="206"/>
        <v>4425.1355999999996</v>
      </c>
      <c r="F499" s="33"/>
      <c r="G499" s="42">
        <f t="shared" si="122"/>
        <v>71.510000000000005</v>
      </c>
      <c r="H499" s="42">
        <f t="shared" si="197"/>
        <v>523.386208048311</v>
      </c>
      <c r="I499" s="42">
        <f t="shared" si="207"/>
        <v>5020.0318080483112</v>
      </c>
    </row>
    <row r="500" spans="1:9" ht="14.25">
      <c r="A500" s="75">
        <v>42895</v>
      </c>
      <c r="B500" s="75">
        <v>42898</v>
      </c>
      <c r="C500" s="27">
        <v>4022.24</v>
      </c>
      <c r="D500" s="31">
        <v>194.19560000000001</v>
      </c>
      <c r="E500" s="44">
        <f t="shared" si="206"/>
        <v>4216.4355999999998</v>
      </c>
      <c r="F500" s="33"/>
      <c r="G500" s="42">
        <f t="shared" si="122"/>
        <v>71.510000000000005</v>
      </c>
      <c r="H500" s="42">
        <f t="shared" si="197"/>
        <v>523.386208048311</v>
      </c>
      <c r="I500" s="42">
        <f t="shared" si="207"/>
        <v>4811.3318080483114</v>
      </c>
    </row>
    <row r="501" spans="1:9" ht="14.25">
      <c r="A501" s="75">
        <v>42899</v>
      </c>
      <c r="B501" s="75">
        <v>42901</v>
      </c>
      <c r="C501" s="27">
        <v>4107.72</v>
      </c>
      <c r="D501" s="31">
        <v>194.19560000000001</v>
      </c>
      <c r="E501" s="44">
        <f t="shared" si="206"/>
        <v>4301.9156000000003</v>
      </c>
      <c r="F501" s="33"/>
      <c r="G501" s="42">
        <f t="shared" si="122"/>
        <v>71.510000000000005</v>
      </c>
      <c r="H501" s="42">
        <f t="shared" si="197"/>
        <v>523.386208048311</v>
      </c>
      <c r="I501" s="42">
        <f t="shared" si="207"/>
        <v>4896.8118080483118</v>
      </c>
    </row>
    <row r="502" spans="1:9" ht="14.25">
      <c r="A502" s="75">
        <v>42902</v>
      </c>
      <c r="B502" s="75">
        <v>42906</v>
      </c>
      <c r="C502" s="27">
        <v>4078.59</v>
      </c>
      <c r="D502" s="31">
        <v>194.19560000000001</v>
      </c>
      <c r="E502" s="44">
        <f t="shared" ref="E502:E508" si="208">+C502+D502</f>
        <v>4272.7856000000002</v>
      </c>
      <c r="F502" s="33"/>
      <c r="G502" s="42">
        <f t="shared" si="122"/>
        <v>71.510000000000005</v>
      </c>
      <c r="H502" s="42">
        <f t="shared" si="197"/>
        <v>523.386208048311</v>
      </c>
      <c r="I502" s="42">
        <f t="shared" ref="I502:I508" si="209">+E502+G502+H502</f>
        <v>4867.6818080483117</v>
      </c>
    </row>
    <row r="503" spans="1:9" ht="14.25">
      <c r="A503" s="75">
        <v>42907</v>
      </c>
      <c r="B503" s="75">
        <v>42908</v>
      </c>
      <c r="C503" s="27">
        <v>4143.24</v>
      </c>
      <c r="D503" s="31">
        <v>194.19560000000001</v>
      </c>
      <c r="E503" s="44">
        <f t="shared" si="208"/>
        <v>4337.4355999999998</v>
      </c>
      <c r="F503" s="33"/>
      <c r="G503" s="42">
        <f t="shared" si="122"/>
        <v>71.510000000000005</v>
      </c>
      <c r="H503" s="42">
        <f t="shared" si="197"/>
        <v>523.386208048311</v>
      </c>
      <c r="I503" s="42">
        <f t="shared" si="209"/>
        <v>4932.3318080483114</v>
      </c>
    </row>
    <row r="504" spans="1:9" ht="14.25">
      <c r="A504" s="75">
        <v>42909</v>
      </c>
      <c r="B504" s="75">
        <v>42913</v>
      </c>
      <c r="C504" s="27">
        <v>4097.13</v>
      </c>
      <c r="D504" s="31">
        <v>194.19560000000001</v>
      </c>
      <c r="E504" s="44">
        <f t="shared" si="208"/>
        <v>4291.3256000000001</v>
      </c>
      <c r="F504" s="33"/>
      <c r="G504" s="42">
        <f t="shared" si="122"/>
        <v>71.510000000000005</v>
      </c>
      <c r="H504" s="42">
        <f t="shared" si="197"/>
        <v>523.386208048311</v>
      </c>
      <c r="I504" s="42">
        <f t="shared" si="209"/>
        <v>4886.2218080483117</v>
      </c>
    </row>
    <row r="505" spans="1:9" ht="14.25">
      <c r="A505" s="75">
        <v>42914</v>
      </c>
      <c r="B505" s="75">
        <v>42915</v>
      </c>
      <c r="C505" s="27">
        <v>4113.8</v>
      </c>
      <c r="D505" s="31">
        <v>194.19560000000001</v>
      </c>
      <c r="E505" s="44">
        <f t="shared" si="208"/>
        <v>4307.9956000000002</v>
      </c>
      <c r="F505" s="33"/>
      <c r="G505" s="42">
        <f t="shared" si="122"/>
        <v>71.510000000000005</v>
      </c>
      <c r="H505" s="42">
        <f t="shared" si="197"/>
        <v>523.386208048311</v>
      </c>
      <c r="I505" s="42">
        <f t="shared" si="209"/>
        <v>4902.8918080483118</v>
      </c>
    </row>
    <row r="506" spans="1:9" ht="14.25">
      <c r="A506" s="75">
        <v>42916</v>
      </c>
      <c r="B506" s="75">
        <v>42916</v>
      </c>
      <c r="C506" s="27">
        <v>4292.22</v>
      </c>
      <c r="D506" s="31">
        <v>194.19560000000001</v>
      </c>
      <c r="E506" s="44">
        <f t="shared" si="208"/>
        <v>4486.4156000000003</v>
      </c>
      <c r="F506" s="33"/>
      <c r="G506" s="42">
        <f t="shared" si="122"/>
        <v>71.510000000000005</v>
      </c>
      <c r="H506" s="42">
        <f t="shared" si="197"/>
        <v>523.386208048311</v>
      </c>
      <c r="I506" s="42">
        <f t="shared" si="209"/>
        <v>5081.3118080483118</v>
      </c>
    </row>
    <row r="507" spans="1:9" ht="14.25">
      <c r="A507" s="75">
        <v>42917</v>
      </c>
      <c r="B507" s="75">
        <v>42920</v>
      </c>
      <c r="C507" s="27">
        <v>4292.22</v>
      </c>
      <c r="D507" s="31">
        <v>197.32</v>
      </c>
      <c r="E507" s="44">
        <f>+C507+D507</f>
        <v>4489.54</v>
      </c>
      <c r="F507" s="33"/>
      <c r="G507" s="42">
        <f t="shared" si="122"/>
        <v>71.510000000000005</v>
      </c>
      <c r="H507" s="42">
        <f t="shared" si="197"/>
        <v>523.386208048311</v>
      </c>
      <c r="I507" s="42">
        <f>+E507+G507+H507</f>
        <v>5084.4362080483115</v>
      </c>
    </row>
    <row r="508" spans="1:9" ht="14.25">
      <c r="A508" s="75">
        <v>42921</v>
      </c>
      <c r="B508" s="75">
        <v>42922</v>
      </c>
      <c r="C508" s="27">
        <v>4437.09</v>
      </c>
      <c r="D508" s="31">
        <v>197.32</v>
      </c>
      <c r="E508" s="44">
        <f t="shared" si="208"/>
        <v>4634.41</v>
      </c>
      <c r="F508" s="33"/>
      <c r="G508" s="42">
        <f>+G506</f>
        <v>71.510000000000005</v>
      </c>
      <c r="H508" s="42">
        <f>+H506</f>
        <v>523.386208048311</v>
      </c>
      <c r="I508" s="42">
        <f t="shared" si="209"/>
        <v>5229.3062080483114</v>
      </c>
    </row>
    <row r="509" spans="1:9" ht="14.25">
      <c r="A509" s="75">
        <v>42923</v>
      </c>
      <c r="B509" s="75">
        <v>42926</v>
      </c>
      <c r="C509" s="27">
        <v>4436.26</v>
      </c>
      <c r="D509" s="31">
        <v>197.32</v>
      </c>
      <c r="E509" s="44">
        <f t="shared" ref="E509:E514" si="210">+C509+D509</f>
        <v>4633.58</v>
      </c>
      <c r="F509" s="33"/>
      <c r="G509" s="42">
        <f t="shared" si="122"/>
        <v>71.510000000000005</v>
      </c>
      <c r="H509" s="42">
        <f t="shared" si="197"/>
        <v>523.386208048311</v>
      </c>
      <c r="I509" s="42">
        <f t="shared" ref="I509:I514" si="211">+E509+G509+H509</f>
        <v>5228.4762080483115</v>
      </c>
    </row>
    <row r="510" spans="1:9" ht="14.25">
      <c r="A510" s="75">
        <v>42927</v>
      </c>
      <c r="B510" s="75">
        <v>42929</v>
      </c>
      <c r="C510" s="27">
        <v>4395.79</v>
      </c>
      <c r="D510" s="31">
        <v>197.32</v>
      </c>
      <c r="E510" s="44">
        <f t="shared" si="210"/>
        <v>4593.1099999999997</v>
      </c>
      <c r="F510" s="33"/>
      <c r="G510" s="42">
        <f t="shared" si="122"/>
        <v>71.510000000000005</v>
      </c>
      <c r="H510" s="42">
        <f t="shared" si="197"/>
        <v>523.386208048311</v>
      </c>
      <c r="I510" s="42">
        <f t="shared" si="211"/>
        <v>5188.0062080483112</v>
      </c>
    </row>
    <row r="511" spans="1:9" ht="14.25">
      <c r="A511" s="75">
        <v>42930</v>
      </c>
      <c r="B511" s="75">
        <v>42933</v>
      </c>
      <c r="C511" s="27">
        <v>4456.99</v>
      </c>
      <c r="D511" s="31">
        <v>197.32</v>
      </c>
      <c r="E511" s="44">
        <f t="shared" si="210"/>
        <v>4654.3099999999995</v>
      </c>
      <c r="F511" s="33"/>
      <c r="G511" s="42">
        <f t="shared" si="122"/>
        <v>71.510000000000005</v>
      </c>
      <c r="H511" s="42">
        <f t="shared" si="197"/>
        <v>523.386208048311</v>
      </c>
      <c r="I511" s="42">
        <f t="shared" si="211"/>
        <v>5249.2062080483111</v>
      </c>
    </row>
    <row r="512" spans="1:9" ht="14.25">
      <c r="A512" s="75">
        <v>42934</v>
      </c>
      <c r="B512" s="75">
        <v>42935</v>
      </c>
      <c r="C512" s="27">
        <v>4550.32</v>
      </c>
      <c r="D512" s="31">
        <v>197.32</v>
      </c>
      <c r="E512" s="44">
        <f t="shared" si="210"/>
        <v>4747.6399999999994</v>
      </c>
      <c r="F512" s="33"/>
      <c r="G512" s="42">
        <f t="shared" si="122"/>
        <v>71.510000000000005</v>
      </c>
      <c r="H512" s="42">
        <f t="shared" si="197"/>
        <v>523.386208048311</v>
      </c>
      <c r="I512" s="42">
        <f t="shared" si="211"/>
        <v>5342.536208048311</v>
      </c>
    </row>
    <row r="513" spans="1:9" ht="14.25">
      <c r="A513" s="75">
        <v>42936</v>
      </c>
      <c r="B513" s="75">
        <v>42940</v>
      </c>
      <c r="C513" s="27">
        <v>4516.12</v>
      </c>
      <c r="D513" s="31">
        <v>197.32</v>
      </c>
      <c r="E513" s="44">
        <f t="shared" si="210"/>
        <v>4713.4399999999996</v>
      </c>
      <c r="F513" s="33"/>
      <c r="G513" s="42">
        <f t="shared" si="122"/>
        <v>71.510000000000005</v>
      </c>
      <c r="H513" s="42">
        <f t="shared" si="197"/>
        <v>523.386208048311</v>
      </c>
      <c r="I513" s="42">
        <f t="shared" si="211"/>
        <v>5308.3362080483112</v>
      </c>
    </row>
    <row r="514" spans="1:9" ht="14.25">
      <c r="A514" s="75">
        <v>42941</v>
      </c>
      <c r="B514" s="75">
        <v>42943</v>
      </c>
      <c r="C514" s="27">
        <v>4506.1000000000004</v>
      </c>
      <c r="D514" s="31">
        <v>197.32</v>
      </c>
      <c r="E514" s="44">
        <f t="shared" si="210"/>
        <v>4703.42</v>
      </c>
      <c r="F514" s="33"/>
      <c r="G514" s="42">
        <f t="shared" si="122"/>
        <v>71.510000000000005</v>
      </c>
      <c r="H514" s="42">
        <f t="shared" si="197"/>
        <v>523.386208048311</v>
      </c>
      <c r="I514" s="42">
        <f t="shared" si="211"/>
        <v>5298.3162080483116</v>
      </c>
    </row>
    <row r="515" spans="1:9" ht="14.25">
      <c r="A515" s="75">
        <v>42944</v>
      </c>
      <c r="B515" s="75">
        <v>42947</v>
      </c>
      <c r="C515" s="27">
        <v>4784.8599999999997</v>
      </c>
      <c r="D515" s="31">
        <v>197.32</v>
      </c>
      <c r="E515" s="44">
        <f t="shared" ref="E515:E520" si="212">+C515+D515</f>
        <v>4982.1799999999994</v>
      </c>
      <c r="F515" s="33"/>
      <c r="G515" s="42">
        <f t="shared" si="122"/>
        <v>71.510000000000005</v>
      </c>
      <c r="H515" s="42">
        <f t="shared" si="197"/>
        <v>523.386208048311</v>
      </c>
      <c r="I515" s="42">
        <f t="shared" ref="I515:I520" si="213">+E515+G515+H515</f>
        <v>5577.0762080483109</v>
      </c>
    </row>
    <row r="516" spans="1:9" ht="14.25">
      <c r="A516" s="75">
        <v>42948</v>
      </c>
      <c r="B516" s="75">
        <v>42948</v>
      </c>
      <c r="C516" s="27">
        <v>4867.1400000000003</v>
      </c>
      <c r="D516" s="31">
        <v>197.32</v>
      </c>
      <c r="E516" s="44">
        <f t="shared" si="212"/>
        <v>5064.46</v>
      </c>
      <c r="F516" s="33"/>
      <c r="G516" s="42">
        <f t="shared" si="122"/>
        <v>71.510000000000005</v>
      </c>
      <c r="H516" s="42">
        <f t="shared" si="197"/>
        <v>523.386208048311</v>
      </c>
      <c r="I516" s="42">
        <f t="shared" si="213"/>
        <v>5659.3562080483116</v>
      </c>
    </row>
    <row r="517" spans="1:9" ht="14.25">
      <c r="A517" s="75">
        <v>42949</v>
      </c>
      <c r="B517" s="75">
        <v>42950</v>
      </c>
      <c r="C517" s="27">
        <v>4867.1400000000003</v>
      </c>
      <c r="D517" s="31">
        <v>199.78</v>
      </c>
      <c r="E517" s="44">
        <f t="shared" si="212"/>
        <v>5066.92</v>
      </c>
      <c r="F517" s="33"/>
      <c r="G517" s="42">
        <f t="shared" si="122"/>
        <v>71.510000000000005</v>
      </c>
      <c r="H517" s="42">
        <f t="shared" si="197"/>
        <v>523.386208048311</v>
      </c>
      <c r="I517" s="42">
        <f t="shared" si="213"/>
        <v>5661.8162080483116</v>
      </c>
    </row>
    <row r="518" spans="1:9" ht="14.25">
      <c r="A518" s="75">
        <v>42951</v>
      </c>
      <c r="B518" s="75">
        <v>42955</v>
      </c>
      <c r="C518" s="27">
        <v>4865.8999999999996</v>
      </c>
      <c r="D518" s="31">
        <v>199.78</v>
      </c>
      <c r="E518" s="44">
        <f t="shared" si="212"/>
        <v>5065.6799999999994</v>
      </c>
      <c r="F518" s="33"/>
      <c r="G518" s="42">
        <f t="shared" si="122"/>
        <v>71.510000000000005</v>
      </c>
      <c r="H518" s="42">
        <f t="shared" si="197"/>
        <v>523.386208048311</v>
      </c>
      <c r="I518" s="42">
        <f t="shared" si="213"/>
        <v>5660.5762080483109</v>
      </c>
    </row>
    <row r="519" spans="1:9" ht="14.25">
      <c r="A519" s="75">
        <v>42956</v>
      </c>
      <c r="B519" s="75">
        <v>42957</v>
      </c>
      <c r="C519" s="27">
        <v>4812.6899999999996</v>
      </c>
      <c r="D519" s="31">
        <v>199.78</v>
      </c>
      <c r="E519" s="44">
        <f t="shared" si="212"/>
        <v>5012.4699999999993</v>
      </c>
      <c r="F519" s="33"/>
      <c r="G519" s="42">
        <f t="shared" si="122"/>
        <v>71.510000000000005</v>
      </c>
      <c r="H519" s="42">
        <f t="shared" si="197"/>
        <v>523.386208048311</v>
      </c>
      <c r="I519" s="42">
        <f t="shared" si="213"/>
        <v>5607.3662080483109</v>
      </c>
    </row>
    <row r="520" spans="1:9" ht="14.25">
      <c r="A520" s="75">
        <v>42958</v>
      </c>
      <c r="B520" s="75">
        <v>42961</v>
      </c>
      <c r="C520" s="27">
        <v>4885.8999999999996</v>
      </c>
      <c r="D520" s="31">
        <v>199.78</v>
      </c>
      <c r="E520" s="44">
        <f t="shared" si="212"/>
        <v>5085.6799999999994</v>
      </c>
      <c r="F520" s="33"/>
      <c r="G520" s="42">
        <f t="shared" si="122"/>
        <v>71.510000000000005</v>
      </c>
      <c r="H520" s="42">
        <f t="shared" si="197"/>
        <v>523.386208048311</v>
      </c>
      <c r="I520" s="42">
        <f t="shared" si="213"/>
        <v>5680.5762080483109</v>
      </c>
    </row>
    <row r="521" spans="1:9" ht="14.25">
      <c r="A521" s="75">
        <v>42962</v>
      </c>
      <c r="B521" s="75">
        <v>42964</v>
      </c>
      <c r="C521" s="27">
        <v>4819.6400000000003</v>
      </c>
      <c r="D521" s="31">
        <v>199.78</v>
      </c>
      <c r="E521" s="44">
        <f t="shared" ref="E521:E526" si="214">+C521+D521</f>
        <v>5019.42</v>
      </c>
      <c r="F521" s="33"/>
      <c r="G521" s="42">
        <f t="shared" si="122"/>
        <v>71.510000000000005</v>
      </c>
      <c r="H521" s="42">
        <f t="shared" si="197"/>
        <v>523.386208048311</v>
      </c>
      <c r="I521" s="42">
        <f t="shared" ref="I521:I526" si="215">+E521+G521+H521</f>
        <v>5614.3162080483116</v>
      </c>
    </row>
    <row r="522" spans="1:9" ht="14.25">
      <c r="A522" s="75">
        <v>42965</v>
      </c>
      <c r="B522" s="75">
        <v>42969</v>
      </c>
      <c r="C522" s="27">
        <v>4625.4399999999996</v>
      </c>
      <c r="D522" s="31">
        <v>199.78</v>
      </c>
      <c r="E522" s="44">
        <f t="shared" si="214"/>
        <v>4825.2199999999993</v>
      </c>
      <c r="F522" s="33"/>
      <c r="G522" s="42">
        <f t="shared" si="122"/>
        <v>71.510000000000005</v>
      </c>
      <c r="H522" s="42">
        <f t="shared" si="197"/>
        <v>523.386208048311</v>
      </c>
      <c r="I522" s="42">
        <f t="shared" si="215"/>
        <v>5420.1162080483109</v>
      </c>
    </row>
    <row r="523" spans="1:9" ht="14.25">
      <c r="A523" s="75">
        <v>42970</v>
      </c>
      <c r="B523" s="75">
        <v>42971</v>
      </c>
      <c r="C523" s="27">
        <v>4647.53</v>
      </c>
      <c r="D523" s="31">
        <v>199.78</v>
      </c>
      <c r="E523" s="44">
        <f t="shared" si="214"/>
        <v>4847.3099999999995</v>
      </c>
      <c r="F523" s="33"/>
      <c r="G523" s="42">
        <f t="shared" si="122"/>
        <v>71.510000000000005</v>
      </c>
      <c r="H523" s="42">
        <f t="shared" si="197"/>
        <v>523.386208048311</v>
      </c>
      <c r="I523" s="42">
        <f t="shared" si="215"/>
        <v>5442.2062080483111</v>
      </c>
    </row>
    <row r="524" spans="1:9" ht="14.25">
      <c r="A524" s="75">
        <v>42972</v>
      </c>
      <c r="B524" s="75">
        <v>42975</v>
      </c>
      <c r="C524" s="27">
        <v>4811.95</v>
      </c>
      <c r="D524" s="31">
        <v>199.78</v>
      </c>
      <c r="E524" s="44">
        <f t="shared" si="214"/>
        <v>5011.7299999999996</v>
      </c>
      <c r="F524" s="33"/>
      <c r="G524" s="42">
        <f t="shared" si="122"/>
        <v>71.510000000000005</v>
      </c>
      <c r="H524" s="42">
        <f t="shared" si="197"/>
        <v>523.386208048311</v>
      </c>
      <c r="I524" s="42">
        <f t="shared" si="215"/>
        <v>5606.6262080483111</v>
      </c>
    </row>
    <row r="525" spans="1:9" ht="14.25">
      <c r="A525" s="75">
        <v>42976</v>
      </c>
      <c r="B525" s="75">
        <v>42978</v>
      </c>
      <c r="C525" s="27">
        <v>4790.3500000000004</v>
      </c>
      <c r="D525" s="31">
        <v>199.78</v>
      </c>
      <c r="E525" s="44">
        <f t="shared" si="214"/>
        <v>4990.13</v>
      </c>
      <c r="F525" s="33"/>
      <c r="G525" s="42">
        <f t="shared" si="122"/>
        <v>71.510000000000005</v>
      </c>
      <c r="H525" s="42">
        <f t="shared" si="197"/>
        <v>523.386208048311</v>
      </c>
      <c r="I525" s="42">
        <f t="shared" si="215"/>
        <v>5585.0262080483117</v>
      </c>
    </row>
    <row r="526" spans="1:9" ht="14.25">
      <c r="A526" s="75">
        <v>42979</v>
      </c>
      <c r="B526" s="75">
        <v>42982</v>
      </c>
      <c r="C526" s="27">
        <v>4969.3</v>
      </c>
      <c r="D526" s="31">
        <v>202.35</v>
      </c>
      <c r="E526" s="44">
        <f t="shared" si="214"/>
        <v>5171.6500000000005</v>
      </c>
      <c r="F526" s="33"/>
      <c r="G526" s="42">
        <f t="shared" si="122"/>
        <v>71.510000000000005</v>
      </c>
      <c r="H526" s="42">
        <f t="shared" si="197"/>
        <v>523.386208048311</v>
      </c>
      <c r="I526" s="42">
        <f t="shared" si="215"/>
        <v>5766.5462080483121</v>
      </c>
    </row>
    <row r="527" spans="1:9" ht="14.25">
      <c r="A527" s="75">
        <v>42983</v>
      </c>
      <c r="B527" s="75">
        <v>42985</v>
      </c>
      <c r="C527" s="27">
        <v>5289.54</v>
      </c>
      <c r="D527" s="31">
        <v>202.35</v>
      </c>
      <c r="E527" s="44">
        <f t="shared" ref="E527:E532" si="216">+C527+D527</f>
        <v>5491.89</v>
      </c>
      <c r="F527" s="33"/>
      <c r="G527" s="42">
        <f t="shared" si="122"/>
        <v>71.510000000000005</v>
      </c>
      <c r="H527" s="42">
        <f t="shared" si="197"/>
        <v>523.386208048311</v>
      </c>
      <c r="I527" s="42">
        <f t="shared" ref="I527:I532" si="217">+E527+G527+H527</f>
        <v>6086.7862080483119</v>
      </c>
    </row>
    <row r="528" spans="1:9" ht="14.25">
      <c r="A528" s="75">
        <v>42986</v>
      </c>
      <c r="B528" s="75">
        <v>42989</v>
      </c>
      <c r="C528" s="27">
        <v>5282.55</v>
      </c>
      <c r="D528" s="31">
        <v>202.35</v>
      </c>
      <c r="E528" s="44">
        <f t="shared" si="216"/>
        <v>5484.9000000000005</v>
      </c>
      <c r="F528" s="33"/>
      <c r="G528" s="42">
        <f t="shared" si="122"/>
        <v>71.510000000000005</v>
      </c>
      <c r="H528" s="42">
        <f t="shared" si="197"/>
        <v>523.386208048311</v>
      </c>
      <c r="I528" s="42">
        <f t="shared" si="217"/>
        <v>6079.7962080483121</v>
      </c>
    </row>
    <row r="529" spans="1:9" ht="14.25">
      <c r="A529" s="75">
        <v>42990</v>
      </c>
      <c r="B529" s="75">
        <v>42992</v>
      </c>
      <c r="C529" s="27">
        <v>5272.65</v>
      </c>
      <c r="D529" s="31">
        <v>202.35</v>
      </c>
      <c r="E529" s="44">
        <f t="shared" si="216"/>
        <v>5475</v>
      </c>
      <c r="F529" s="33"/>
      <c r="G529" s="42">
        <f t="shared" si="122"/>
        <v>71.510000000000005</v>
      </c>
      <c r="H529" s="42">
        <f t="shared" si="197"/>
        <v>523.386208048311</v>
      </c>
      <c r="I529" s="42">
        <f t="shared" si="217"/>
        <v>6069.8962080483116</v>
      </c>
    </row>
    <row r="530" spans="1:9" ht="14.25">
      <c r="A530" s="75">
        <v>42993</v>
      </c>
      <c r="B530" s="75">
        <v>42996</v>
      </c>
      <c r="C530" s="27">
        <v>5114.16</v>
      </c>
      <c r="D530" s="31">
        <v>202.35</v>
      </c>
      <c r="E530" s="44">
        <f t="shared" si="216"/>
        <v>5316.51</v>
      </c>
      <c r="F530" s="33"/>
      <c r="G530" s="42">
        <f t="shared" si="122"/>
        <v>71.510000000000005</v>
      </c>
      <c r="H530" s="42">
        <f t="shared" si="197"/>
        <v>523.386208048311</v>
      </c>
      <c r="I530" s="42">
        <f t="shared" si="217"/>
        <v>5911.4062080483118</v>
      </c>
    </row>
    <row r="531" spans="1:9" ht="14.25">
      <c r="A531" s="75">
        <v>42997</v>
      </c>
      <c r="B531" s="75">
        <v>42999</v>
      </c>
      <c r="C531" s="27">
        <v>5164.03</v>
      </c>
      <c r="D531" s="31">
        <v>202.35</v>
      </c>
      <c r="E531" s="44">
        <f t="shared" si="216"/>
        <v>5366.38</v>
      </c>
      <c r="F531" s="33"/>
      <c r="G531" s="42">
        <f t="shared" si="122"/>
        <v>71.510000000000005</v>
      </c>
      <c r="H531" s="42">
        <f t="shared" si="197"/>
        <v>523.386208048311</v>
      </c>
      <c r="I531" s="42">
        <f t="shared" si="217"/>
        <v>5961.2762080483117</v>
      </c>
    </row>
    <row r="532" spans="1:9" ht="14.25">
      <c r="A532" s="75">
        <v>43000</v>
      </c>
      <c r="B532" s="75">
        <v>43003</v>
      </c>
      <c r="C532" s="27">
        <v>5165.32</v>
      </c>
      <c r="D532" s="31">
        <v>202.35</v>
      </c>
      <c r="E532" s="44">
        <f t="shared" si="216"/>
        <v>5367.67</v>
      </c>
      <c r="F532" s="33"/>
      <c r="G532" s="42">
        <f t="shared" si="122"/>
        <v>71.510000000000005</v>
      </c>
      <c r="H532" s="42">
        <f t="shared" si="197"/>
        <v>523.386208048311</v>
      </c>
      <c r="I532" s="42">
        <f t="shared" si="217"/>
        <v>5962.5662080483116</v>
      </c>
    </row>
    <row r="533" spans="1:9" ht="14.25">
      <c r="A533" s="75">
        <v>43004</v>
      </c>
      <c r="B533" s="75">
        <v>43006</v>
      </c>
      <c r="C533" s="27">
        <v>5191.67</v>
      </c>
      <c r="D533" s="31">
        <v>202.35</v>
      </c>
      <c r="E533" s="44">
        <f t="shared" ref="E533:E538" si="218">+C533+D533</f>
        <v>5394.02</v>
      </c>
      <c r="F533" s="33"/>
      <c r="G533" s="42">
        <f t="shared" si="122"/>
        <v>71.510000000000005</v>
      </c>
      <c r="H533" s="42">
        <f t="shared" si="197"/>
        <v>523.386208048311</v>
      </c>
      <c r="I533" s="42">
        <f t="shared" ref="I533:I538" si="219">+E533+G533+H533</f>
        <v>5988.916208048312</v>
      </c>
    </row>
    <row r="534" spans="1:9" ht="14.25">
      <c r="A534" s="75">
        <v>43007</v>
      </c>
      <c r="B534" s="75">
        <v>43008</v>
      </c>
      <c r="C534" s="27">
        <v>5309.72</v>
      </c>
      <c r="D534" s="31">
        <v>202.35</v>
      </c>
      <c r="E534" s="44">
        <f t="shared" si="218"/>
        <v>5512.0700000000006</v>
      </c>
      <c r="F534" s="33"/>
      <c r="G534" s="42">
        <f t="shared" si="122"/>
        <v>71.510000000000005</v>
      </c>
      <c r="H534" s="42">
        <f t="shared" si="197"/>
        <v>523.386208048311</v>
      </c>
      <c r="I534" s="42">
        <f t="shared" si="219"/>
        <v>6106.9662080483122</v>
      </c>
    </row>
    <row r="535" spans="1:9" ht="14.25">
      <c r="A535" s="75">
        <v>43009</v>
      </c>
      <c r="B535" s="75">
        <v>43010</v>
      </c>
      <c r="C535" s="27">
        <v>5309.72</v>
      </c>
      <c r="D535" s="31">
        <v>202.35</v>
      </c>
      <c r="E535" s="44">
        <f t="shared" si="218"/>
        <v>5512.0700000000006</v>
      </c>
      <c r="F535" s="33"/>
      <c r="G535" s="42">
        <f t="shared" ref="G535:H537" si="220">+G534</f>
        <v>71.510000000000005</v>
      </c>
      <c r="H535" s="42">
        <f t="shared" si="220"/>
        <v>523.386208048311</v>
      </c>
      <c r="I535" s="42">
        <f t="shared" si="219"/>
        <v>6106.9662080483122</v>
      </c>
    </row>
    <row r="536" spans="1:9" ht="14.25">
      <c r="A536" s="75">
        <v>43011</v>
      </c>
      <c r="B536" s="75">
        <v>43013</v>
      </c>
      <c r="C536" s="27">
        <v>5231.62</v>
      </c>
      <c r="D536" s="31">
        <v>202.35</v>
      </c>
      <c r="E536" s="44">
        <f t="shared" si="218"/>
        <v>5433.97</v>
      </c>
      <c r="F536" s="33"/>
      <c r="G536" s="42">
        <f t="shared" si="220"/>
        <v>71.510000000000005</v>
      </c>
      <c r="H536" s="42">
        <f t="shared" si="220"/>
        <v>523.386208048311</v>
      </c>
      <c r="I536" s="42">
        <f t="shared" si="219"/>
        <v>6028.8662080483118</v>
      </c>
    </row>
    <row r="537" spans="1:9" ht="14.25">
      <c r="A537" s="75">
        <v>43014</v>
      </c>
      <c r="B537" s="75">
        <v>43017</v>
      </c>
      <c r="C537" s="27">
        <v>5172.55</v>
      </c>
      <c r="D537" s="31">
        <v>202.35</v>
      </c>
      <c r="E537" s="44">
        <f t="shared" si="218"/>
        <v>5374.9000000000005</v>
      </c>
      <c r="F537" s="33"/>
      <c r="G537" s="42">
        <f t="shared" si="220"/>
        <v>71.510000000000005</v>
      </c>
      <c r="H537" s="42">
        <f t="shared" si="220"/>
        <v>523.386208048311</v>
      </c>
      <c r="I537" s="42">
        <f t="shared" si="219"/>
        <v>5969.7962080483121</v>
      </c>
    </row>
    <row r="538" spans="1:9" ht="14.25">
      <c r="A538" s="75">
        <v>43018</v>
      </c>
      <c r="B538" s="75">
        <v>43020</v>
      </c>
      <c r="C538" s="27">
        <v>5024.29</v>
      </c>
      <c r="D538" s="31">
        <v>202.35</v>
      </c>
      <c r="E538" s="44">
        <f t="shared" si="218"/>
        <v>5226.6400000000003</v>
      </c>
      <c r="F538" s="33"/>
      <c r="G538" s="42">
        <f t="shared" ref="G538:H540" si="221">+G537</f>
        <v>71.510000000000005</v>
      </c>
      <c r="H538" s="42">
        <f t="shared" si="221"/>
        <v>523.386208048311</v>
      </c>
      <c r="I538" s="42">
        <f t="shared" si="219"/>
        <v>5821.5362080483119</v>
      </c>
    </row>
    <row r="539" spans="1:9" ht="14.25">
      <c r="A539" s="75">
        <v>43021</v>
      </c>
      <c r="B539" s="75">
        <v>43025</v>
      </c>
      <c r="C539" s="27">
        <v>5170.18</v>
      </c>
      <c r="D539" s="31">
        <v>202.35</v>
      </c>
      <c r="E539" s="44">
        <f t="shared" ref="E539:E544" si="222">+C539+D539</f>
        <v>5372.5300000000007</v>
      </c>
      <c r="F539" s="33"/>
      <c r="G539" s="42">
        <f t="shared" si="221"/>
        <v>71.510000000000005</v>
      </c>
      <c r="H539" s="42">
        <f t="shared" si="221"/>
        <v>523.386208048311</v>
      </c>
      <c r="I539" s="42">
        <f t="shared" ref="I539:I544" si="223">+E539+G539+H539</f>
        <v>5967.4262080483122</v>
      </c>
    </row>
    <row r="540" spans="1:9" ht="14.25">
      <c r="A540" s="75">
        <v>43026</v>
      </c>
      <c r="B540" s="75">
        <v>43027</v>
      </c>
      <c r="C540" s="27">
        <v>5221.32</v>
      </c>
      <c r="D540" s="31">
        <v>202.35</v>
      </c>
      <c r="E540" s="44">
        <f t="shared" si="222"/>
        <v>5423.67</v>
      </c>
      <c r="F540" s="33"/>
      <c r="G540" s="42">
        <f t="shared" si="221"/>
        <v>71.510000000000005</v>
      </c>
      <c r="H540" s="42">
        <f t="shared" si="221"/>
        <v>523.386208048311</v>
      </c>
      <c r="I540" s="42">
        <f t="shared" si="223"/>
        <v>6018.5662080483116</v>
      </c>
    </row>
    <row r="541" spans="1:9" ht="14.25">
      <c r="A541" s="75">
        <v>43028</v>
      </c>
      <c r="B541" s="75">
        <v>43031</v>
      </c>
      <c r="C541" s="27">
        <v>5202.0200000000004</v>
      </c>
      <c r="D541" s="31">
        <v>202.35</v>
      </c>
      <c r="E541" s="44">
        <f t="shared" si="222"/>
        <v>5404.3700000000008</v>
      </c>
      <c r="F541" s="33"/>
      <c r="G541" s="42">
        <f t="shared" ref="G541:H543" si="224">+G540</f>
        <v>71.510000000000005</v>
      </c>
      <c r="H541" s="42">
        <f t="shared" si="224"/>
        <v>523.386208048311</v>
      </c>
      <c r="I541" s="42">
        <f t="shared" si="223"/>
        <v>5999.2662080483124</v>
      </c>
    </row>
    <row r="542" spans="1:9" ht="14.25">
      <c r="A542" s="75">
        <v>43032</v>
      </c>
      <c r="B542" s="75">
        <v>43034</v>
      </c>
      <c r="C542" s="27">
        <v>5167.8</v>
      </c>
      <c r="D542" s="31">
        <v>202.35</v>
      </c>
      <c r="E542" s="44">
        <f t="shared" si="222"/>
        <v>5370.1500000000005</v>
      </c>
      <c r="F542" s="33"/>
      <c r="G542" s="42">
        <f t="shared" si="224"/>
        <v>71.510000000000005</v>
      </c>
      <c r="H542" s="42">
        <f t="shared" si="224"/>
        <v>523.386208048311</v>
      </c>
      <c r="I542" s="42">
        <f t="shared" si="223"/>
        <v>5965.0462080483121</v>
      </c>
    </row>
    <row r="543" spans="1:9" ht="14.25">
      <c r="A543" s="75">
        <v>43035</v>
      </c>
      <c r="B543" s="75">
        <v>43038</v>
      </c>
      <c r="C543" s="27">
        <v>5291.27</v>
      </c>
      <c r="D543" s="31">
        <v>202.35</v>
      </c>
      <c r="E543" s="44">
        <f t="shared" si="222"/>
        <v>5493.6200000000008</v>
      </c>
      <c r="F543" s="33"/>
      <c r="G543" s="42">
        <f t="shared" si="224"/>
        <v>71.510000000000005</v>
      </c>
      <c r="H543" s="42">
        <f t="shared" si="224"/>
        <v>523.386208048311</v>
      </c>
      <c r="I543" s="42">
        <f t="shared" si="223"/>
        <v>6088.5162080483124</v>
      </c>
    </row>
    <row r="544" spans="1:9" ht="14.25">
      <c r="A544" s="75">
        <v>43039</v>
      </c>
      <c r="B544" s="75">
        <v>43039</v>
      </c>
      <c r="C544" s="27">
        <v>5500.98</v>
      </c>
      <c r="D544" s="31">
        <v>202.35</v>
      </c>
      <c r="E544" s="44">
        <f t="shared" si="222"/>
        <v>5703.33</v>
      </c>
      <c r="F544" s="33"/>
      <c r="G544" s="42">
        <f t="shared" ref="G544:H546" si="225">+G543</f>
        <v>71.510000000000005</v>
      </c>
      <c r="H544" s="42">
        <f t="shared" si="225"/>
        <v>523.386208048311</v>
      </c>
      <c r="I544" s="42">
        <f t="shared" si="223"/>
        <v>6298.2262080483115</v>
      </c>
    </row>
    <row r="545" spans="1:9" ht="14.25">
      <c r="A545" s="75">
        <v>43040</v>
      </c>
      <c r="B545" s="75">
        <v>43041</v>
      </c>
      <c r="C545" s="27">
        <v>5500.98</v>
      </c>
      <c r="D545" s="31">
        <v>207.28</v>
      </c>
      <c r="E545" s="44">
        <f t="shared" ref="E545:E550" si="226">+C545+D545</f>
        <v>5708.2599999999993</v>
      </c>
      <c r="F545" s="33"/>
      <c r="G545" s="42">
        <f t="shared" si="225"/>
        <v>71.510000000000005</v>
      </c>
      <c r="H545" s="42">
        <f t="shared" si="225"/>
        <v>523.386208048311</v>
      </c>
      <c r="I545" s="42">
        <f t="shared" ref="I545:I550" si="227">+E545+G545+H545</f>
        <v>6303.1562080483109</v>
      </c>
    </row>
    <row r="546" spans="1:9" ht="14.25">
      <c r="A546" s="75">
        <v>43042</v>
      </c>
      <c r="B546" s="75">
        <v>43046</v>
      </c>
      <c r="C546" s="27">
        <v>5520.17</v>
      </c>
      <c r="D546" s="31">
        <v>207.28</v>
      </c>
      <c r="E546" s="44">
        <f t="shared" si="226"/>
        <v>5727.45</v>
      </c>
      <c r="F546" s="33"/>
      <c r="G546" s="42">
        <f t="shared" si="225"/>
        <v>71.510000000000005</v>
      </c>
      <c r="H546" s="42">
        <f t="shared" si="225"/>
        <v>523.386208048311</v>
      </c>
      <c r="I546" s="42">
        <f t="shared" si="227"/>
        <v>6322.3462080483114</v>
      </c>
    </row>
    <row r="547" spans="1:9" ht="14.25">
      <c r="A547" s="75">
        <v>43047</v>
      </c>
      <c r="B547" s="75">
        <v>43048</v>
      </c>
      <c r="C547" s="27">
        <v>5757.25</v>
      </c>
      <c r="D547" s="31">
        <v>207.28</v>
      </c>
      <c r="E547" s="44">
        <f t="shared" si="226"/>
        <v>5964.53</v>
      </c>
      <c r="F547" s="33"/>
      <c r="G547" s="42">
        <f t="shared" ref="G547:H549" si="228">+G546</f>
        <v>71.510000000000005</v>
      </c>
      <c r="H547" s="42">
        <f t="shared" si="228"/>
        <v>523.386208048311</v>
      </c>
      <c r="I547" s="42">
        <f t="shared" si="227"/>
        <v>6559.4262080483113</v>
      </c>
    </row>
    <row r="548" spans="1:9" ht="14.25">
      <c r="A548" s="75">
        <v>43049</v>
      </c>
      <c r="B548" s="75">
        <v>43053</v>
      </c>
      <c r="C548" s="27">
        <v>5647.5</v>
      </c>
      <c r="D548" s="31">
        <v>207.28</v>
      </c>
      <c r="E548" s="44">
        <f t="shared" si="226"/>
        <v>5854.78</v>
      </c>
      <c r="F548" s="33"/>
      <c r="G548" s="42">
        <f t="shared" si="228"/>
        <v>71.510000000000005</v>
      </c>
      <c r="H548" s="42">
        <f t="shared" si="228"/>
        <v>523.386208048311</v>
      </c>
      <c r="I548" s="42">
        <f t="shared" si="227"/>
        <v>6449.6762080483113</v>
      </c>
    </row>
    <row r="549" spans="1:9" ht="14.25">
      <c r="A549" s="75">
        <v>43054</v>
      </c>
      <c r="B549" s="75">
        <v>43055</v>
      </c>
      <c r="C549" s="27">
        <v>5606.41</v>
      </c>
      <c r="D549" s="31">
        <v>207.28</v>
      </c>
      <c r="E549" s="44">
        <f t="shared" si="226"/>
        <v>5813.69</v>
      </c>
      <c r="F549" s="33"/>
      <c r="G549" s="42">
        <f t="shared" si="228"/>
        <v>71.510000000000005</v>
      </c>
      <c r="H549" s="42">
        <f t="shared" si="228"/>
        <v>523.386208048311</v>
      </c>
      <c r="I549" s="42">
        <f t="shared" si="227"/>
        <v>6408.5862080483112</v>
      </c>
    </row>
    <row r="550" spans="1:9" ht="14.25">
      <c r="A550" s="75">
        <v>43056</v>
      </c>
      <c r="B550" s="75">
        <v>43059</v>
      </c>
      <c r="C550" s="27">
        <v>5559.52</v>
      </c>
      <c r="D550" s="31">
        <v>207.28</v>
      </c>
      <c r="E550" s="44">
        <f t="shared" si="226"/>
        <v>5766.8</v>
      </c>
      <c r="F550" s="33"/>
      <c r="G550" s="42">
        <f t="shared" ref="G550:H552" si="229">+G549</f>
        <v>71.510000000000005</v>
      </c>
      <c r="H550" s="42">
        <f t="shared" si="229"/>
        <v>523.386208048311</v>
      </c>
      <c r="I550" s="42">
        <f t="shared" si="227"/>
        <v>6361.6962080483117</v>
      </c>
    </row>
    <row r="551" spans="1:9" ht="14.25">
      <c r="A551" s="75">
        <v>43060</v>
      </c>
      <c r="B551" s="75">
        <v>43062</v>
      </c>
      <c r="C551" s="27">
        <v>5665.46</v>
      </c>
      <c r="D551" s="31">
        <v>207.28</v>
      </c>
      <c r="E551" s="44">
        <f t="shared" ref="E551:E556" si="230">+C551+D551</f>
        <v>5872.74</v>
      </c>
      <c r="F551" s="33"/>
      <c r="G551" s="42">
        <f t="shared" si="229"/>
        <v>71.510000000000005</v>
      </c>
      <c r="H551" s="42">
        <f t="shared" si="229"/>
        <v>523.386208048311</v>
      </c>
      <c r="I551" s="42">
        <f t="shared" ref="I551:I556" si="231">+E551+G551+H551</f>
        <v>6467.6362080483113</v>
      </c>
    </row>
    <row r="552" spans="1:9" ht="14.25">
      <c r="A552" s="75">
        <v>43063</v>
      </c>
      <c r="B552" s="75">
        <v>43066</v>
      </c>
      <c r="C552" s="27">
        <v>5584.13</v>
      </c>
      <c r="D552" s="31">
        <v>207.28</v>
      </c>
      <c r="E552" s="44">
        <f t="shared" si="230"/>
        <v>5791.41</v>
      </c>
      <c r="F552" s="33"/>
      <c r="G552" s="42">
        <f t="shared" si="229"/>
        <v>71.510000000000005</v>
      </c>
      <c r="H552" s="42">
        <f t="shared" si="229"/>
        <v>523.386208048311</v>
      </c>
      <c r="I552" s="42">
        <f t="shared" si="231"/>
        <v>6386.3062080483114</v>
      </c>
    </row>
    <row r="553" spans="1:9" ht="14.25">
      <c r="A553" s="75">
        <v>43067</v>
      </c>
      <c r="B553" s="75">
        <v>43069</v>
      </c>
      <c r="C553" s="27">
        <v>5584.13</v>
      </c>
      <c r="D553" s="31">
        <v>207.28</v>
      </c>
      <c r="E553" s="44">
        <f t="shared" si="230"/>
        <v>5791.41</v>
      </c>
      <c r="F553" s="33"/>
      <c r="G553" s="42">
        <f t="shared" ref="G553:H615" si="232">+G552</f>
        <v>71.510000000000005</v>
      </c>
      <c r="H553" s="42">
        <f t="shared" si="232"/>
        <v>523.386208048311</v>
      </c>
      <c r="I553" s="42">
        <f t="shared" si="231"/>
        <v>6386.3062080483114</v>
      </c>
    </row>
    <row r="554" spans="1:9" ht="14.25">
      <c r="A554" s="75">
        <v>43070</v>
      </c>
      <c r="B554" s="75">
        <v>43073</v>
      </c>
      <c r="C554" s="27">
        <v>5547</v>
      </c>
      <c r="D554" s="31">
        <v>207.28</v>
      </c>
      <c r="E554" s="44">
        <f t="shared" si="230"/>
        <v>5754.28</v>
      </c>
      <c r="F554" s="33"/>
      <c r="G554" s="42">
        <f t="shared" si="232"/>
        <v>71.510000000000005</v>
      </c>
      <c r="H554" s="42">
        <f t="shared" si="232"/>
        <v>523.386208048311</v>
      </c>
      <c r="I554" s="42">
        <f t="shared" si="231"/>
        <v>6349.1762080483113</v>
      </c>
    </row>
    <row r="555" spans="1:9" ht="14.25">
      <c r="A555" s="75">
        <v>43074</v>
      </c>
      <c r="B555" s="75">
        <v>43076</v>
      </c>
      <c r="C555" s="27">
        <v>5614.15</v>
      </c>
      <c r="D555" s="31">
        <v>214.15</v>
      </c>
      <c r="E555" s="44">
        <f t="shared" si="230"/>
        <v>5828.2999999999993</v>
      </c>
      <c r="F555" s="33"/>
      <c r="G555" s="42">
        <f t="shared" si="232"/>
        <v>71.510000000000005</v>
      </c>
      <c r="H555" s="42">
        <f t="shared" si="232"/>
        <v>523.386208048311</v>
      </c>
      <c r="I555" s="42">
        <f t="shared" si="231"/>
        <v>6423.1962080483108</v>
      </c>
    </row>
    <row r="556" spans="1:9" ht="14.25">
      <c r="A556" s="75">
        <v>43077</v>
      </c>
      <c r="B556" s="75">
        <v>43080</v>
      </c>
      <c r="C556" s="27">
        <v>5410.2</v>
      </c>
      <c r="D556" s="31">
        <v>214.15</v>
      </c>
      <c r="E556" s="44">
        <f t="shared" si="230"/>
        <v>5624.3499999999995</v>
      </c>
      <c r="F556" s="33"/>
      <c r="G556" s="42">
        <f t="shared" si="232"/>
        <v>71.510000000000005</v>
      </c>
      <c r="H556" s="42">
        <f t="shared" si="232"/>
        <v>523.386208048311</v>
      </c>
      <c r="I556" s="42">
        <f t="shared" si="231"/>
        <v>6219.246208048311</v>
      </c>
    </row>
    <row r="557" spans="1:9" ht="14.25">
      <c r="A557" s="75">
        <v>43081</v>
      </c>
      <c r="B557" s="75">
        <v>43083</v>
      </c>
      <c r="C557" s="27">
        <v>5656.42</v>
      </c>
      <c r="D557" s="31">
        <v>214.15</v>
      </c>
      <c r="E557" s="44">
        <f t="shared" ref="E557:E563" si="233">+C557+D557</f>
        <v>5870.57</v>
      </c>
      <c r="F557" s="33"/>
      <c r="G557" s="42">
        <f t="shared" si="232"/>
        <v>71.510000000000005</v>
      </c>
      <c r="H557" s="42">
        <f t="shared" si="232"/>
        <v>523.386208048311</v>
      </c>
      <c r="I557" s="42">
        <f t="shared" ref="I557:I563" si="234">+E557+G557+H557</f>
        <v>6465.4662080483113</v>
      </c>
    </row>
    <row r="558" spans="1:9" ht="14.25">
      <c r="A558" s="75">
        <v>43084</v>
      </c>
      <c r="B558" s="75">
        <v>43087</v>
      </c>
      <c r="C558" s="27">
        <v>5579.32</v>
      </c>
      <c r="D558" s="31">
        <v>214.15</v>
      </c>
      <c r="E558" s="44">
        <f t="shared" si="233"/>
        <v>5793.4699999999993</v>
      </c>
      <c r="F558" s="33"/>
      <c r="G558" s="42">
        <f t="shared" si="232"/>
        <v>71.510000000000005</v>
      </c>
      <c r="H558" s="42">
        <f t="shared" si="232"/>
        <v>523.386208048311</v>
      </c>
      <c r="I558" s="42">
        <f t="shared" si="234"/>
        <v>6388.3662080483109</v>
      </c>
    </row>
    <row r="559" spans="1:9" ht="14.25">
      <c r="A559" s="75">
        <v>43088</v>
      </c>
      <c r="B559" s="75">
        <v>43090</v>
      </c>
      <c r="C559" s="27">
        <v>5504.93</v>
      </c>
      <c r="D559" s="31">
        <v>214.15</v>
      </c>
      <c r="E559" s="44">
        <f t="shared" si="233"/>
        <v>5719.08</v>
      </c>
      <c r="F559" s="33"/>
      <c r="G559" s="42">
        <f t="shared" si="232"/>
        <v>71.510000000000005</v>
      </c>
      <c r="H559" s="42">
        <f t="shared" si="232"/>
        <v>523.386208048311</v>
      </c>
      <c r="I559" s="42">
        <f t="shared" si="234"/>
        <v>6313.9762080483115</v>
      </c>
    </row>
    <row r="560" spans="1:9" ht="14.25">
      <c r="A560" s="75">
        <v>43091</v>
      </c>
      <c r="B560" s="75">
        <v>43095</v>
      </c>
      <c r="C560" s="27">
        <v>5549.95</v>
      </c>
      <c r="D560" s="31">
        <v>214.15</v>
      </c>
      <c r="E560" s="44">
        <f t="shared" si="233"/>
        <v>5764.0999999999995</v>
      </c>
      <c r="F560" s="33"/>
      <c r="G560" s="42">
        <f t="shared" si="232"/>
        <v>71.510000000000005</v>
      </c>
      <c r="H560" s="42">
        <f t="shared" si="232"/>
        <v>523.386208048311</v>
      </c>
      <c r="I560" s="42">
        <f t="shared" si="234"/>
        <v>6358.996208048311</v>
      </c>
    </row>
    <row r="561" spans="1:9" ht="14.25">
      <c r="A561" s="75">
        <v>43096</v>
      </c>
      <c r="B561" s="75">
        <v>43097</v>
      </c>
      <c r="C561" s="27">
        <v>5636.62</v>
      </c>
      <c r="D561" s="31">
        <v>214.15</v>
      </c>
      <c r="E561" s="44">
        <f t="shared" si="233"/>
        <v>5850.7699999999995</v>
      </c>
      <c r="F561" s="33"/>
      <c r="G561" s="42">
        <f t="shared" si="232"/>
        <v>71.510000000000005</v>
      </c>
      <c r="H561" s="42">
        <f t="shared" si="232"/>
        <v>523.386208048311</v>
      </c>
      <c r="I561" s="42">
        <f t="shared" si="234"/>
        <v>6445.6662080483111</v>
      </c>
    </row>
    <row r="562" spans="1:9" ht="14.25">
      <c r="A562" s="75">
        <v>43098</v>
      </c>
      <c r="B562" s="75">
        <v>43100</v>
      </c>
      <c r="C562" s="27">
        <v>5794.98</v>
      </c>
      <c r="D562" s="31">
        <v>214.15</v>
      </c>
      <c r="E562" s="44">
        <f t="shared" si="233"/>
        <v>6009.1299999999992</v>
      </c>
      <c r="F562" s="33"/>
      <c r="G562" s="42">
        <f t="shared" si="232"/>
        <v>71.510000000000005</v>
      </c>
      <c r="H562" s="42">
        <f t="shared" si="232"/>
        <v>523.386208048311</v>
      </c>
      <c r="I562" s="42">
        <f t="shared" si="234"/>
        <v>6604.0262080483108</v>
      </c>
    </row>
    <row r="563" spans="1:9" ht="14.25">
      <c r="A563" s="75">
        <v>43101</v>
      </c>
      <c r="B563" s="75">
        <v>43102</v>
      </c>
      <c r="C563" s="27">
        <v>5794.98</v>
      </c>
      <c r="D563" s="31">
        <v>208.7</v>
      </c>
      <c r="E563" s="44">
        <f t="shared" si="233"/>
        <v>6003.6799999999994</v>
      </c>
      <c r="F563" s="33"/>
      <c r="G563" s="42">
        <f t="shared" si="232"/>
        <v>71.510000000000005</v>
      </c>
      <c r="H563" s="42">
        <f>+'Otros Cargos'!$E$97</f>
        <v>539.32755628976042</v>
      </c>
      <c r="I563" s="42">
        <f t="shared" si="234"/>
        <v>6614.5175562897603</v>
      </c>
    </row>
    <row r="564" spans="1:9" ht="14.25">
      <c r="A564" s="75">
        <v>43103</v>
      </c>
      <c r="B564" s="75">
        <v>43104</v>
      </c>
      <c r="C564" s="27">
        <v>5953.23</v>
      </c>
      <c r="D564" s="31">
        <v>208.7</v>
      </c>
      <c r="E564" s="44">
        <f t="shared" ref="E564:E569" si="235">+C564+D564</f>
        <v>6161.9299999999994</v>
      </c>
      <c r="F564" s="33"/>
      <c r="G564" s="42">
        <f t="shared" si="232"/>
        <v>71.510000000000005</v>
      </c>
      <c r="H564" s="42">
        <f t="shared" si="232"/>
        <v>539.32755628976042</v>
      </c>
      <c r="I564" s="42">
        <f t="shared" ref="I564:I569" si="236">+E564+G564+H564</f>
        <v>6772.7675562897603</v>
      </c>
    </row>
    <row r="565" spans="1:9" ht="14.25">
      <c r="A565" s="75">
        <v>43105</v>
      </c>
      <c r="B565" s="75">
        <v>43109</v>
      </c>
      <c r="C565" s="27">
        <v>5829.44</v>
      </c>
      <c r="D565" s="31">
        <v>208.7</v>
      </c>
      <c r="E565" s="44">
        <f t="shared" si="235"/>
        <v>6038.1399999999994</v>
      </c>
      <c r="F565" s="33"/>
      <c r="G565" s="42">
        <f t="shared" si="232"/>
        <v>71.510000000000005</v>
      </c>
      <c r="H565" s="42">
        <f t="shared" si="232"/>
        <v>539.32755628976042</v>
      </c>
      <c r="I565" s="42">
        <f t="shared" si="236"/>
        <v>6648.9775562897603</v>
      </c>
    </row>
    <row r="566" spans="1:9" ht="14.25">
      <c r="A566" s="75">
        <v>43110</v>
      </c>
      <c r="B566" s="75">
        <v>43111</v>
      </c>
      <c r="C566" s="27">
        <v>5701.13</v>
      </c>
      <c r="D566" s="31">
        <v>208.7</v>
      </c>
      <c r="E566" s="44">
        <f t="shared" si="235"/>
        <v>5909.83</v>
      </c>
      <c r="F566" s="33"/>
      <c r="G566" s="42">
        <f t="shared" si="232"/>
        <v>71.510000000000005</v>
      </c>
      <c r="H566" s="42">
        <f t="shared" si="232"/>
        <v>539.32755628976042</v>
      </c>
      <c r="I566" s="42">
        <f t="shared" si="236"/>
        <v>6520.6675562897608</v>
      </c>
    </row>
    <row r="567" spans="1:9" ht="14.25">
      <c r="A567" s="75">
        <v>43112</v>
      </c>
      <c r="B567" s="75">
        <v>43115</v>
      </c>
      <c r="C567" s="27">
        <v>5852.42</v>
      </c>
      <c r="D567" s="31">
        <v>208.7</v>
      </c>
      <c r="E567" s="44">
        <f t="shared" si="235"/>
        <v>6061.12</v>
      </c>
      <c r="F567" s="33"/>
      <c r="G567" s="42">
        <f t="shared" si="232"/>
        <v>71.510000000000005</v>
      </c>
      <c r="H567" s="42">
        <f t="shared" si="232"/>
        <v>539.32755628976042</v>
      </c>
      <c r="I567" s="42">
        <f t="shared" si="236"/>
        <v>6671.9575562897608</v>
      </c>
    </row>
    <row r="568" spans="1:9" ht="14.25">
      <c r="A568" s="75">
        <v>43116</v>
      </c>
      <c r="B568" s="75">
        <v>43118</v>
      </c>
      <c r="C568" s="27">
        <v>5736.17</v>
      </c>
      <c r="D568" s="31">
        <v>208.7</v>
      </c>
      <c r="E568" s="44">
        <f t="shared" si="235"/>
        <v>5944.87</v>
      </c>
      <c r="F568" s="33"/>
      <c r="G568" s="42">
        <f t="shared" si="232"/>
        <v>71.510000000000005</v>
      </c>
      <c r="H568" s="42">
        <f t="shared" si="232"/>
        <v>539.32755628976042</v>
      </c>
      <c r="I568" s="42">
        <f t="shared" si="236"/>
        <v>6555.7075562897608</v>
      </c>
    </row>
    <row r="569" spans="1:9" ht="14.25">
      <c r="A569" s="75">
        <v>43119</v>
      </c>
      <c r="B569" s="75">
        <v>43122</v>
      </c>
      <c r="C569" s="27">
        <v>5738.05</v>
      </c>
      <c r="D569" s="31">
        <v>208.7</v>
      </c>
      <c r="E569" s="44">
        <f t="shared" si="235"/>
        <v>5946.75</v>
      </c>
      <c r="F569" s="33"/>
      <c r="G569" s="42">
        <f t="shared" si="232"/>
        <v>71.510000000000005</v>
      </c>
      <c r="H569" s="42">
        <f t="shared" si="232"/>
        <v>539.32755628976042</v>
      </c>
      <c r="I569" s="42">
        <f t="shared" si="236"/>
        <v>6557.5875562897609</v>
      </c>
    </row>
    <row r="570" spans="1:9" ht="14.25">
      <c r="A570" s="75">
        <v>43123</v>
      </c>
      <c r="B570" s="75">
        <v>43125</v>
      </c>
      <c r="C570" s="27">
        <v>5680.28</v>
      </c>
      <c r="D570" s="31">
        <v>208.7</v>
      </c>
      <c r="E570" s="44">
        <f t="shared" ref="E570:E575" si="237">+C570+D570</f>
        <v>5888.98</v>
      </c>
      <c r="F570" s="33"/>
      <c r="G570" s="42">
        <f t="shared" si="232"/>
        <v>71.510000000000005</v>
      </c>
      <c r="H570" s="42">
        <f t="shared" si="232"/>
        <v>539.32755628976042</v>
      </c>
      <c r="I570" s="42">
        <f t="shared" ref="I570:I575" si="238">+E570+G570+H570</f>
        <v>6499.8175562897604</v>
      </c>
    </row>
    <row r="571" spans="1:9" ht="14.25">
      <c r="A571" s="75">
        <v>43126</v>
      </c>
      <c r="B571" s="75">
        <v>43129</v>
      </c>
      <c r="C571" s="27">
        <v>5866.92</v>
      </c>
      <c r="D571" s="31">
        <v>208.7</v>
      </c>
      <c r="E571" s="44">
        <f t="shared" si="237"/>
        <v>6075.62</v>
      </c>
      <c r="F571" s="33"/>
      <c r="G571" s="42">
        <f t="shared" si="232"/>
        <v>71.510000000000005</v>
      </c>
      <c r="H571" s="42">
        <f t="shared" si="232"/>
        <v>539.32755628976042</v>
      </c>
      <c r="I571" s="42">
        <f t="shared" si="238"/>
        <v>6686.4575562897608</v>
      </c>
    </row>
    <row r="572" spans="1:9" ht="14.25">
      <c r="A572" s="75">
        <v>43130</v>
      </c>
      <c r="B572" s="75">
        <v>43132</v>
      </c>
      <c r="C572" s="27">
        <v>5773.82</v>
      </c>
      <c r="D572" s="31">
        <v>208.7</v>
      </c>
      <c r="E572" s="44">
        <f t="shared" si="237"/>
        <v>5982.5199999999995</v>
      </c>
      <c r="F572" s="33"/>
      <c r="G572" s="42">
        <f t="shared" si="232"/>
        <v>71.510000000000005</v>
      </c>
      <c r="H572" s="42">
        <f t="shared" si="232"/>
        <v>539.32755628976042</v>
      </c>
      <c r="I572" s="42">
        <f t="shared" si="238"/>
        <v>6593.3575562897604</v>
      </c>
    </row>
    <row r="573" spans="1:9" ht="14.25">
      <c r="A573" s="75">
        <v>43133</v>
      </c>
      <c r="B573" s="75">
        <v>43136</v>
      </c>
      <c r="C573" s="27">
        <v>5754.56</v>
      </c>
      <c r="D573" s="31">
        <v>206.13</v>
      </c>
      <c r="E573" s="44">
        <f t="shared" si="237"/>
        <v>5960.6900000000005</v>
      </c>
      <c r="F573" s="33"/>
      <c r="G573" s="42">
        <f t="shared" si="232"/>
        <v>71.510000000000005</v>
      </c>
      <c r="H573" s="42">
        <f t="shared" si="232"/>
        <v>539.32755628976042</v>
      </c>
      <c r="I573" s="42">
        <f t="shared" si="238"/>
        <v>6571.5275562897614</v>
      </c>
    </row>
    <row r="574" spans="1:9" ht="14.25">
      <c r="A574" s="75">
        <v>43137</v>
      </c>
      <c r="B574" s="75">
        <v>43139</v>
      </c>
      <c r="C574" s="27">
        <v>5643.09</v>
      </c>
      <c r="D574" s="31">
        <v>206.13</v>
      </c>
      <c r="E574" s="44">
        <f t="shared" si="237"/>
        <v>5849.22</v>
      </c>
      <c r="F574" s="33"/>
      <c r="G574" s="42">
        <f t="shared" si="232"/>
        <v>71.510000000000005</v>
      </c>
      <c r="H574" s="42">
        <f t="shared" si="232"/>
        <v>539.32755628976042</v>
      </c>
      <c r="I574" s="42">
        <f t="shared" si="238"/>
        <v>6460.0575562897611</v>
      </c>
    </row>
    <row r="575" spans="1:9" ht="14.25">
      <c r="A575" s="75">
        <v>43140</v>
      </c>
      <c r="B575" s="75">
        <v>43143</v>
      </c>
      <c r="C575" s="27">
        <v>5404.38</v>
      </c>
      <c r="D575" s="31">
        <v>206.13</v>
      </c>
      <c r="E575" s="44">
        <f t="shared" si="237"/>
        <v>5610.51</v>
      </c>
      <c r="F575" s="33"/>
      <c r="G575" s="42">
        <f t="shared" si="232"/>
        <v>71.510000000000005</v>
      </c>
      <c r="H575" s="42">
        <f t="shared" si="232"/>
        <v>539.32755628976042</v>
      </c>
      <c r="I575" s="42">
        <f t="shared" si="238"/>
        <v>6221.3475562897611</v>
      </c>
    </row>
    <row r="576" spans="1:9" ht="14.25">
      <c r="A576" s="75">
        <v>43144</v>
      </c>
      <c r="B576" s="75">
        <v>43146</v>
      </c>
      <c r="C576" s="27">
        <v>5222.72</v>
      </c>
      <c r="D576" s="31">
        <v>206.13</v>
      </c>
      <c r="E576" s="44">
        <f t="shared" ref="E576:E581" si="239">+C576+D576</f>
        <v>5428.85</v>
      </c>
      <c r="F576" s="33"/>
      <c r="G576" s="42">
        <f t="shared" si="232"/>
        <v>71.510000000000005</v>
      </c>
      <c r="H576" s="42">
        <f t="shared" si="232"/>
        <v>539.32755628976042</v>
      </c>
      <c r="I576" s="42">
        <f t="shared" ref="I576:I581" si="240">+E576+G576+H576</f>
        <v>6039.6875562897612</v>
      </c>
    </row>
    <row r="577" spans="1:9" ht="14.25">
      <c r="A577" s="75">
        <v>43147</v>
      </c>
      <c r="B577" s="75">
        <v>43150</v>
      </c>
      <c r="C577" s="27">
        <v>5375.59</v>
      </c>
      <c r="D577" s="31">
        <v>206.13</v>
      </c>
      <c r="E577" s="44">
        <f t="shared" si="239"/>
        <v>5581.72</v>
      </c>
      <c r="F577" s="33"/>
      <c r="G577" s="42">
        <f t="shared" si="232"/>
        <v>71.510000000000005</v>
      </c>
      <c r="H577" s="42">
        <f t="shared" si="232"/>
        <v>539.32755628976042</v>
      </c>
      <c r="I577" s="42">
        <f t="shared" si="240"/>
        <v>6192.5575562897611</v>
      </c>
    </row>
    <row r="578" spans="1:9" ht="14.25">
      <c r="A578" s="75">
        <v>43151</v>
      </c>
      <c r="B578" s="75">
        <v>43153</v>
      </c>
      <c r="C578" s="27">
        <v>5349.09</v>
      </c>
      <c r="D578" s="31">
        <v>206.13</v>
      </c>
      <c r="E578" s="44">
        <f t="shared" si="239"/>
        <v>5555.22</v>
      </c>
      <c r="F578" s="33"/>
      <c r="G578" s="42">
        <f t="shared" si="232"/>
        <v>71.510000000000005</v>
      </c>
      <c r="H578" s="42">
        <f t="shared" si="232"/>
        <v>539.32755628976042</v>
      </c>
      <c r="I578" s="42">
        <f t="shared" si="240"/>
        <v>6166.0575562897611</v>
      </c>
    </row>
    <row r="579" spans="1:9" ht="14.25">
      <c r="A579" s="75">
        <v>43154</v>
      </c>
      <c r="B579" s="75">
        <v>43157</v>
      </c>
      <c r="C579" s="27">
        <v>5447.68</v>
      </c>
      <c r="D579" s="31">
        <v>206.13</v>
      </c>
      <c r="E579" s="44">
        <f t="shared" si="239"/>
        <v>5653.81</v>
      </c>
      <c r="F579" s="33"/>
      <c r="G579" s="42">
        <f t="shared" si="232"/>
        <v>71.510000000000005</v>
      </c>
      <c r="H579" s="42">
        <f t="shared" si="232"/>
        <v>539.32755628976042</v>
      </c>
      <c r="I579" s="42">
        <f t="shared" si="240"/>
        <v>6264.6475562897613</v>
      </c>
    </row>
    <row r="580" spans="1:9" ht="14.25">
      <c r="A580" s="75">
        <v>43158</v>
      </c>
      <c r="B580" s="75">
        <v>43160</v>
      </c>
      <c r="C580" s="27">
        <v>5447.68</v>
      </c>
      <c r="D580" s="31">
        <v>206.13</v>
      </c>
      <c r="E580" s="44">
        <f t="shared" si="239"/>
        <v>5653.81</v>
      </c>
      <c r="F580" s="33"/>
      <c r="G580" s="42">
        <f t="shared" si="232"/>
        <v>71.510000000000005</v>
      </c>
      <c r="H580" s="42">
        <f t="shared" si="232"/>
        <v>539.32755628976042</v>
      </c>
      <c r="I580" s="42">
        <f t="shared" si="240"/>
        <v>6264.6475562897613</v>
      </c>
    </row>
    <row r="581" spans="1:9" ht="14.25">
      <c r="A581" s="75">
        <v>43161</v>
      </c>
      <c r="B581" s="75">
        <v>43164</v>
      </c>
      <c r="C581" s="27">
        <v>5344.51</v>
      </c>
      <c r="D581" s="31">
        <v>205.19400000000002</v>
      </c>
      <c r="E581" s="44">
        <f t="shared" si="239"/>
        <v>5549.7040000000006</v>
      </c>
      <c r="F581" s="33"/>
      <c r="G581" s="42">
        <f t="shared" si="232"/>
        <v>71.510000000000005</v>
      </c>
      <c r="H581" s="42">
        <f t="shared" si="232"/>
        <v>539.32755628976042</v>
      </c>
      <c r="I581" s="42">
        <f t="shared" si="240"/>
        <v>6160.5415562897615</v>
      </c>
    </row>
    <row r="582" spans="1:9" ht="14.25">
      <c r="A582" s="75">
        <v>43165</v>
      </c>
      <c r="B582" s="75">
        <v>43167</v>
      </c>
      <c r="C582" s="27">
        <v>5292.79</v>
      </c>
      <c r="D582" s="31">
        <v>205.19400000000002</v>
      </c>
      <c r="E582" s="44">
        <f t="shared" ref="E582:E587" si="241">+C582+D582</f>
        <v>5497.9840000000004</v>
      </c>
      <c r="F582" s="33"/>
      <c r="G582" s="42">
        <f t="shared" si="232"/>
        <v>71.510000000000005</v>
      </c>
      <c r="H582" s="42">
        <f t="shared" si="232"/>
        <v>539.32755628976042</v>
      </c>
      <c r="I582" s="42">
        <f t="shared" ref="I582:I587" si="242">+E582+G582+H582</f>
        <v>6108.8215562897612</v>
      </c>
    </row>
    <row r="583" spans="1:9" ht="14.25">
      <c r="A583" s="75">
        <v>43168</v>
      </c>
      <c r="B583" s="75">
        <v>43171</v>
      </c>
      <c r="C583" s="27">
        <v>5218.82</v>
      </c>
      <c r="D583" s="31">
        <v>205.19400000000002</v>
      </c>
      <c r="E583" s="44">
        <f t="shared" si="241"/>
        <v>5424.0140000000001</v>
      </c>
      <c r="F583" s="33"/>
      <c r="G583" s="42">
        <f t="shared" si="232"/>
        <v>71.510000000000005</v>
      </c>
      <c r="H583" s="42">
        <f t="shared" si="232"/>
        <v>539.32755628976042</v>
      </c>
      <c r="I583" s="42">
        <f t="shared" si="242"/>
        <v>6034.851556289761</v>
      </c>
    </row>
    <row r="584" spans="1:9" ht="14.25">
      <c r="A584" s="75">
        <v>43172</v>
      </c>
      <c r="B584" s="75">
        <v>43174</v>
      </c>
      <c r="C584" s="27">
        <v>5304.23</v>
      </c>
      <c r="D584" s="31">
        <v>205.19400000000002</v>
      </c>
      <c r="E584" s="44">
        <f t="shared" si="241"/>
        <v>5509.424</v>
      </c>
      <c r="F584" s="33"/>
      <c r="G584" s="42">
        <f t="shared" si="232"/>
        <v>71.510000000000005</v>
      </c>
      <c r="H584" s="42">
        <f t="shared" si="232"/>
        <v>539.32755628976042</v>
      </c>
      <c r="I584" s="42">
        <f t="shared" si="242"/>
        <v>6120.2615562897608</v>
      </c>
    </row>
    <row r="585" spans="1:9" ht="14.25">
      <c r="A585" s="75">
        <v>43175</v>
      </c>
      <c r="B585" s="75">
        <v>43179</v>
      </c>
      <c r="C585" s="27">
        <v>5273.67</v>
      </c>
      <c r="D585" s="31">
        <v>205.19400000000002</v>
      </c>
      <c r="E585" s="44">
        <f t="shared" si="241"/>
        <v>5478.8640000000005</v>
      </c>
      <c r="F585" s="33"/>
      <c r="G585" s="42">
        <f t="shared" si="232"/>
        <v>71.510000000000005</v>
      </c>
      <c r="H585" s="42">
        <f t="shared" si="232"/>
        <v>539.32755628976042</v>
      </c>
      <c r="I585" s="42">
        <f t="shared" si="242"/>
        <v>6089.7015562897614</v>
      </c>
    </row>
    <row r="586" spans="1:9" ht="14.25">
      <c r="A586" s="75">
        <v>43180</v>
      </c>
      <c r="B586" s="75">
        <v>43181</v>
      </c>
      <c r="C586" s="27">
        <v>5345.15</v>
      </c>
      <c r="D586" s="31">
        <v>205.19400000000002</v>
      </c>
      <c r="E586" s="44">
        <f t="shared" si="241"/>
        <v>5550.3440000000001</v>
      </c>
      <c r="F586" s="33"/>
      <c r="G586" s="42">
        <f t="shared" si="232"/>
        <v>71.510000000000005</v>
      </c>
      <c r="H586" s="42">
        <f t="shared" si="232"/>
        <v>539.32755628976042</v>
      </c>
      <c r="I586" s="42">
        <f t="shared" si="242"/>
        <v>6161.1815562897609</v>
      </c>
    </row>
    <row r="587" spans="1:9" ht="14.25">
      <c r="A587" s="75">
        <v>43182</v>
      </c>
      <c r="B587" s="75">
        <v>43185</v>
      </c>
      <c r="C587" s="27">
        <v>5656.07</v>
      </c>
      <c r="D587" s="31">
        <v>205.19400000000002</v>
      </c>
      <c r="E587" s="44">
        <f t="shared" si="241"/>
        <v>5861.2640000000001</v>
      </c>
      <c r="F587" s="33"/>
      <c r="G587" s="42">
        <f t="shared" si="232"/>
        <v>71.510000000000005</v>
      </c>
      <c r="H587" s="42">
        <f t="shared" si="232"/>
        <v>539.32755628976042</v>
      </c>
      <c r="I587" s="42">
        <f t="shared" si="242"/>
        <v>6472.101556289761</v>
      </c>
    </row>
    <row r="588" spans="1:9" ht="14.25">
      <c r="A588" s="75">
        <v>43186</v>
      </c>
      <c r="B588" s="75">
        <v>43187</v>
      </c>
      <c r="C588" s="27">
        <v>5677.18</v>
      </c>
      <c r="D588" s="31">
        <v>205.19400000000002</v>
      </c>
      <c r="E588" s="44">
        <f t="shared" ref="E588:E593" si="243">+C588+D588</f>
        <v>5882.3740000000007</v>
      </c>
      <c r="F588" s="33"/>
      <c r="G588" s="42">
        <f t="shared" si="232"/>
        <v>71.510000000000005</v>
      </c>
      <c r="H588" s="42">
        <f t="shared" si="232"/>
        <v>539.32755628976042</v>
      </c>
      <c r="I588" s="42">
        <f t="shared" ref="I588:I593" si="244">+E588+G588+H588</f>
        <v>6493.2115562897616</v>
      </c>
    </row>
    <row r="589" spans="1:9" ht="14.25">
      <c r="A589" s="75">
        <v>43188</v>
      </c>
      <c r="B589" s="75">
        <v>43190</v>
      </c>
      <c r="C589" s="27">
        <v>5608.93</v>
      </c>
      <c r="D589" s="31">
        <v>205.19400000000002</v>
      </c>
      <c r="E589" s="44">
        <f t="shared" si="243"/>
        <v>5814.1240000000007</v>
      </c>
      <c r="F589" s="33"/>
      <c r="G589" s="42">
        <f t="shared" si="232"/>
        <v>71.510000000000005</v>
      </c>
      <c r="H589" s="42">
        <f t="shared" si="232"/>
        <v>539.32755628976042</v>
      </c>
      <c r="I589" s="42">
        <f t="shared" si="244"/>
        <v>6424.9615562897616</v>
      </c>
    </row>
    <row r="590" spans="1:9" ht="14.25">
      <c r="A590" s="75">
        <v>43191</v>
      </c>
      <c r="B590" s="75">
        <v>43192</v>
      </c>
      <c r="C590" s="27">
        <v>5608.93</v>
      </c>
      <c r="D590" s="31">
        <v>205.19400000000002</v>
      </c>
      <c r="E590" s="44">
        <f t="shared" si="243"/>
        <v>5814.1240000000007</v>
      </c>
      <c r="F590" s="33"/>
      <c r="G590" s="42">
        <f t="shared" si="232"/>
        <v>71.510000000000005</v>
      </c>
      <c r="H590" s="42">
        <f t="shared" si="232"/>
        <v>539.32755628976042</v>
      </c>
      <c r="I590" s="42">
        <f t="shared" si="244"/>
        <v>6424.9615562897616</v>
      </c>
    </row>
    <row r="591" spans="1:9" ht="14.25">
      <c r="A591" s="75">
        <v>43193</v>
      </c>
      <c r="B591" s="75">
        <v>43195</v>
      </c>
      <c r="C591" s="27">
        <v>5527.23</v>
      </c>
      <c r="D591" s="31">
        <v>205.19400000000002</v>
      </c>
      <c r="E591" s="44">
        <f t="shared" si="243"/>
        <v>5732.424</v>
      </c>
      <c r="F591" s="33"/>
      <c r="G591" s="42">
        <f t="shared" si="232"/>
        <v>71.510000000000005</v>
      </c>
      <c r="H591" s="42">
        <f t="shared" si="232"/>
        <v>539.32755628976042</v>
      </c>
      <c r="I591" s="42">
        <f t="shared" si="244"/>
        <v>6343.2615562897608</v>
      </c>
    </row>
    <row r="592" spans="1:9" ht="14.25">
      <c r="A592" s="75">
        <v>43196</v>
      </c>
      <c r="B592" s="75">
        <v>43199</v>
      </c>
      <c r="C592" s="27">
        <v>5418.92</v>
      </c>
      <c r="D592" s="31">
        <v>205.19400000000002</v>
      </c>
      <c r="E592" s="44">
        <f t="shared" si="243"/>
        <v>5624.1140000000005</v>
      </c>
      <c r="F592" s="33"/>
      <c r="G592" s="42">
        <f t="shared" si="232"/>
        <v>71.510000000000005</v>
      </c>
      <c r="H592" s="42">
        <f t="shared" si="232"/>
        <v>539.32755628976042</v>
      </c>
      <c r="I592" s="42">
        <f t="shared" si="244"/>
        <v>6234.9515562897614</v>
      </c>
    </row>
    <row r="593" spans="1:9" ht="14.25">
      <c r="A593" s="75">
        <v>43200</v>
      </c>
      <c r="B593" s="75">
        <v>43202</v>
      </c>
      <c r="C593" s="27">
        <v>5389.92</v>
      </c>
      <c r="D593" s="31">
        <v>205.19400000000002</v>
      </c>
      <c r="E593" s="44">
        <f t="shared" si="243"/>
        <v>5595.1140000000005</v>
      </c>
      <c r="F593" s="33"/>
      <c r="G593" s="42">
        <f t="shared" si="232"/>
        <v>71.510000000000005</v>
      </c>
      <c r="H593" s="42">
        <f t="shared" si="232"/>
        <v>539.32755628976042</v>
      </c>
      <c r="I593" s="42">
        <f t="shared" si="244"/>
        <v>6205.9515562897614</v>
      </c>
    </row>
    <row r="594" spans="1:9" ht="14.25">
      <c r="A594" s="75">
        <v>43203</v>
      </c>
      <c r="B594" s="75">
        <v>43206</v>
      </c>
      <c r="C594" s="27">
        <v>5714.62</v>
      </c>
      <c r="D594" s="31">
        <v>205.19400000000002</v>
      </c>
      <c r="E594" s="44">
        <f t="shared" ref="E594:E599" si="245">+C594+D594</f>
        <v>5919.8140000000003</v>
      </c>
      <c r="F594" s="33"/>
      <c r="G594" s="42">
        <f t="shared" si="232"/>
        <v>71.510000000000005</v>
      </c>
      <c r="H594" s="42">
        <f t="shared" si="232"/>
        <v>539.32755628976042</v>
      </c>
      <c r="I594" s="42">
        <f t="shared" ref="I594:I599" si="246">+E594+G594+H594</f>
        <v>6530.6515562897612</v>
      </c>
    </row>
    <row r="595" spans="1:9" ht="14.25">
      <c r="A595" s="75">
        <v>43207</v>
      </c>
      <c r="B595" s="75">
        <v>43209</v>
      </c>
      <c r="C595" s="27">
        <v>5599.86</v>
      </c>
      <c r="D595" s="31">
        <v>205.19400000000002</v>
      </c>
      <c r="E595" s="44">
        <f t="shared" si="245"/>
        <v>5805.0540000000001</v>
      </c>
      <c r="F595" s="33"/>
      <c r="G595" s="42">
        <f t="shared" si="232"/>
        <v>71.510000000000005</v>
      </c>
      <c r="H595" s="42">
        <f t="shared" si="232"/>
        <v>539.32755628976042</v>
      </c>
      <c r="I595" s="42">
        <f t="shared" si="246"/>
        <v>6415.891556289761</v>
      </c>
    </row>
    <row r="596" spans="1:9" ht="14.25">
      <c r="A596" s="75">
        <v>43210</v>
      </c>
      <c r="B596" s="75">
        <v>43213</v>
      </c>
      <c r="C596" s="27">
        <v>5597.98</v>
      </c>
      <c r="D596" s="31">
        <v>205.19400000000002</v>
      </c>
      <c r="E596" s="44">
        <f t="shared" si="245"/>
        <v>5803.174</v>
      </c>
      <c r="F596" s="33"/>
      <c r="G596" s="42">
        <f t="shared" si="232"/>
        <v>71.510000000000005</v>
      </c>
      <c r="H596" s="42">
        <f t="shared" si="232"/>
        <v>539.32755628976042</v>
      </c>
      <c r="I596" s="42">
        <f t="shared" si="246"/>
        <v>6414.0115562897608</v>
      </c>
    </row>
    <row r="597" spans="1:9" ht="14.25">
      <c r="A597" s="75">
        <v>43214</v>
      </c>
      <c r="B597" s="75">
        <v>43216</v>
      </c>
      <c r="C597" s="27">
        <v>5672.73</v>
      </c>
      <c r="D597" s="31">
        <v>205.19400000000002</v>
      </c>
      <c r="E597" s="44">
        <f t="shared" si="245"/>
        <v>5877.924</v>
      </c>
      <c r="F597" s="33"/>
      <c r="G597" s="42">
        <f t="shared" si="232"/>
        <v>71.510000000000005</v>
      </c>
      <c r="H597" s="42">
        <f t="shared" si="232"/>
        <v>539.32755628976042</v>
      </c>
      <c r="I597" s="42">
        <f t="shared" si="246"/>
        <v>6488.7615562897608</v>
      </c>
    </row>
    <row r="598" spans="1:9" ht="14.25">
      <c r="A598" s="75">
        <v>43217</v>
      </c>
      <c r="B598" s="75">
        <v>43220</v>
      </c>
      <c r="C598" s="27">
        <v>5823.12</v>
      </c>
      <c r="D598" s="31">
        <v>205.19400000000002</v>
      </c>
      <c r="E598" s="44">
        <f t="shared" si="245"/>
        <v>6028.3140000000003</v>
      </c>
      <c r="F598" s="33"/>
      <c r="G598" s="42">
        <f t="shared" si="232"/>
        <v>71.510000000000005</v>
      </c>
      <c r="H598" s="42">
        <f t="shared" si="232"/>
        <v>539.32755628976042</v>
      </c>
      <c r="I598" s="42">
        <f t="shared" si="246"/>
        <v>6639.1515562897612</v>
      </c>
    </row>
    <row r="599" spans="1:9" ht="14.25">
      <c r="A599" s="75">
        <v>43221</v>
      </c>
      <c r="B599" s="75">
        <v>43223</v>
      </c>
      <c r="C599" s="27">
        <v>5920.74</v>
      </c>
      <c r="D599" s="31">
        <v>196.18</v>
      </c>
      <c r="E599" s="44">
        <f t="shared" si="245"/>
        <v>6116.92</v>
      </c>
      <c r="F599" s="33"/>
      <c r="G599" s="42">
        <f t="shared" si="232"/>
        <v>71.510000000000005</v>
      </c>
      <c r="H599" s="42">
        <f t="shared" si="232"/>
        <v>539.32755628976042</v>
      </c>
      <c r="I599" s="42">
        <f t="shared" si="246"/>
        <v>6727.7575562897609</v>
      </c>
    </row>
    <row r="600" spans="1:9" ht="14.25">
      <c r="A600" s="75">
        <v>43224</v>
      </c>
      <c r="B600" s="75">
        <v>43227</v>
      </c>
      <c r="C600" s="27">
        <v>5897.36</v>
      </c>
      <c r="D600" s="31">
        <v>196.18</v>
      </c>
      <c r="E600" s="44">
        <f t="shared" ref="E600:E605" si="247">+C600+D600</f>
        <v>6093.54</v>
      </c>
      <c r="F600" s="33"/>
      <c r="G600" s="42">
        <f t="shared" si="232"/>
        <v>71.510000000000005</v>
      </c>
      <c r="H600" s="42">
        <f t="shared" si="232"/>
        <v>539.32755628976042</v>
      </c>
      <c r="I600" s="42">
        <f t="shared" ref="I600:I605" si="248">+E600+G600+H600</f>
        <v>6704.3775562897608</v>
      </c>
    </row>
    <row r="601" spans="1:9" ht="14.25">
      <c r="A601" s="75">
        <v>43228</v>
      </c>
      <c r="B601" s="75">
        <v>43230</v>
      </c>
      <c r="C601" s="27">
        <v>6077.62</v>
      </c>
      <c r="D601" s="31">
        <v>196.18</v>
      </c>
      <c r="E601" s="44">
        <f t="shared" si="247"/>
        <v>6273.8</v>
      </c>
      <c r="F601" s="33"/>
      <c r="G601" s="42">
        <f t="shared" si="232"/>
        <v>71.510000000000005</v>
      </c>
      <c r="H601" s="42">
        <f t="shared" si="232"/>
        <v>539.32755628976042</v>
      </c>
      <c r="I601" s="42">
        <f t="shared" si="248"/>
        <v>6884.6375562897611</v>
      </c>
    </row>
    <row r="602" spans="1:9" ht="14.25">
      <c r="A602" s="75">
        <v>43231</v>
      </c>
      <c r="B602" s="75">
        <v>43235</v>
      </c>
      <c r="C602" s="27">
        <v>6301.13</v>
      </c>
      <c r="D602" s="31">
        <v>196.18</v>
      </c>
      <c r="E602" s="44">
        <f t="shared" si="247"/>
        <v>6497.31</v>
      </c>
      <c r="F602" s="33"/>
      <c r="G602" s="42">
        <f t="shared" si="232"/>
        <v>71.510000000000005</v>
      </c>
      <c r="H602" s="42">
        <f t="shared" si="232"/>
        <v>539.32755628976042</v>
      </c>
      <c r="I602" s="42">
        <f t="shared" si="248"/>
        <v>7108.1475562897613</v>
      </c>
    </row>
    <row r="603" spans="1:9" ht="14.25">
      <c r="A603" s="75">
        <v>43236</v>
      </c>
      <c r="B603" s="75">
        <v>43237</v>
      </c>
      <c r="C603" s="27">
        <v>6219.04</v>
      </c>
      <c r="D603" s="31">
        <v>196.18</v>
      </c>
      <c r="E603" s="44">
        <f t="shared" si="247"/>
        <v>6415.22</v>
      </c>
      <c r="F603" s="33"/>
      <c r="G603" s="42">
        <f t="shared" si="232"/>
        <v>71.510000000000005</v>
      </c>
      <c r="H603" s="42">
        <f t="shared" si="232"/>
        <v>539.32755628976042</v>
      </c>
      <c r="I603" s="42">
        <f t="shared" si="248"/>
        <v>7026.0575562897611</v>
      </c>
    </row>
    <row r="604" spans="1:9" ht="14.25">
      <c r="A604" s="75">
        <v>43238</v>
      </c>
      <c r="B604" s="75">
        <v>43241</v>
      </c>
      <c r="C604" s="27">
        <v>6473.78</v>
      </c>
      <c r="D604" s="31">
        <v>196.18</v>
      </c>
      <c r="E604" s="44">
        <f t="shared" si="247"/>
        <v>6669.96</v>
      </c>
      <c r="F604" s="33"/>
      <c r="G604" s="42">
        <f t="shared" si="232"/>
        <v>71.510000000000005</v>
      </c>
      <c r="H604" s="42">
        <f t="shared" si="232"/>
        <v>539.32755628976042</v>
      </c>
      <c r="I604" s="42">
        <f t="shared" si="248"/>
        <v>7280.7975562897609</v>
      </c>
    </row>
    <row r="605" spans="1:9" ht="14.25">
      <c r="A605" s="75">
        <v>43242</v>
      </c>
      <c r="B605" s="75">
        <v>43244</v>
      </c>
      <c r="C605" s="27">
        <v>6453.86</v>
      </c>
      <c r="D605" s="31">
        <v>196.18</v>
      </c>
      <c r="E605" s="44">
        <f t="shared" si="247"/>
        <v>6650.04</v>
      </c>
      <c r="F605" s="33"/>
      <c r="G605" s="42">
        <f t="shared" si="232"/>
        <v>71.510000000000005</v>
      </c>
      <c r="H605" s="42">
        <f t="shared" si="232"/>
        <v>539.32755628976042</v>
      </c>
      <c r="I605" s="42">
        <f t="shared" si="248"/>
        <v>7260.8775562897608</v>
      </c>
    </row>
    <row r="606" spans="1:9" ht="14.25">
      <c r="A606" s="75">
        <v>43245</v>
      </c>
      <c r="B606" s="75">
        <v>43248</v>
      </c>
      <c r="C606" s="27">
        <v>6419.31</v>
      </c>
      <c r="D606" s="31">
        <v>196.18</v>
      </c>
      <c r="E606" s="44">
        <f t="shared" ref="E606:E611" si="249">+C606+D606</f>
        <v>6615.4900000000007</v>
      </c>
      <c r="F606" s="33"/>
      <c r="G606" s="42">
        <f t="shared" si="232"/>
        <v>71.510000000000005</v>
      </c>
      <c r="H606" s="42">
        <f t="shared" si="232"/>
        <v>539.32755628976042</v>
      </c>
      <c r="I606" s="42">
        <f t="shared" ref="I606:I611" si="250">+E606+G606+H606</f>
        <v>7226.3275562897616</v>
      </c>
    </row>
    <row r="607" spans="1:9" ht="14.25">
      <c r="A607" s="75">
        <v>43249</v>
      </c>
      <c r="B607" s="75">
        <v>43251</v>
      </c>
      <c r="C607" s="27">
        <v>6203.42</v>
      </c>
      <c r="D607" s="31">
        <v>196.18</v>
      </c>
      <c r="E607" s="44">
        <f t="shared" si="249"/>
        <v>6399.6</v>
      </c>
      <c r="F607" s="33"/>
      <c r="G607" s="42">
        <f t="shared" si="232"/>
        <v>71.510000000000005</v>
      </c>
      <c r="H607" s="42">
        <f t="shared" si="232"/>
        <v>539.32755628976042</v>
      </c>
      <c r="I607" s="42">
        <f t="shared" si="250"/>
        <v>7010.4375562897612</v>
      </c>
    </row>
    <row r="608" spans="1:9" ht="14.25">
      <c r="A608" s="75">
        <v>43252</v>
      </c>
      <c r="B608" s="75">
        <v>43256</v>
      </c>
      <c r="C608" s="27">
        <v>6331.63</v>
      </c>
      <c r="D608" s="31">
        <v>196.18</v>
      </c>
      <c r="E608" s="44">
        <f t="shared" si="249"/>
        <v>6527.81</v>
      </c>
      <c r="F608" s="33"/>
      <c r="G608" s="42">
        <f t="shared" si="232"/>
        <v>71.510000000000005</v>
      </c>
      <c r="H608" s="42">
        <f t="shared" si="232"/>
        <v>539.32755628976042</v>
      </c>
      <c r="I608" s="42">
        <f t="shared" si="250"/>
        <v>7138.6475562897613</v>
      </c>
    </row>
    <row r="609" spans="1:9" ht="14.25">
      <c r="A609" s="75">
        <v>43257</v>
      </c>
      <c r="B609" s="75">
        <v>43258</v>
      </c>
      <c r="C609" s="27">
        <v>6076.85</v>
      </c>
      <c r="D609" s="31">
        <v>198.14</v>
      </c>
      <c r="E609" s="44">
        <f t="shared" si="249"/>
        <v>6274.9900000000007</v>
      </c>
      <c r="F609" s="33"/>
      <c r="G609" s="42">
        <f t="shared" si="232"/>
        <v>71.510000000000005</v>
      </c>
      <c r="H609" s="42">
        <f t="shared" si="232"/>
        <v>539.32755628976042</v>
      </c>
      <c r="I609" s="42">
        <f t="shared" si="250"/>
        <v>6885.8275562897616</v>
      </c>
    </row>
    <row r="610" spans="1:9" ht="14.25">
      <c r="A610" s="75">
        <v>43259</v>
      </c>
      <c r="B610" s="75">
        <v>43263</v>
      </c>
      <c r="C610" s="27">
        <v>5984.13</v>
      </c>
      <c r="D610" s="31">
        <v>198.14</v>
      </c>
      <c r="E610" s="44">
        <f t="shared" si="249"/>
        <v>6182.27</v>
      </c>
      <c r="F610" s="33"/>
      <c r="G610" s="42">
        <f t="shared" si="232"/>
        <v>71.510000000000005</v>
      </c>
      <c r="H610" s="42">
        <f t="shared" si="232"/>
        <v>539.32755628976042</v>
      </c>
      <c r="I610" s="42">
        <f t="shared" si="250"/>
        <v>6793.1075562897613</v>
      </c>
    </row>
    <row r="611" spans="1:9" ht="14.25">
      <c r="A611" s="75">
        <v>43264</v>
      </c>
      <c r="B611" s="75">
        <v>43265</v>
      </c>
      <c r="C611" s="27">
        <v>6069.68</v>
      </c>
      <c r="D611" s="31">
        <v>198.14</v>
      </c>
      <c r="E611" s="44">
        <f t="shared" si="249"/>
        <v>6267.8200000000006</v>
      </c>
      <c r="F611" s="33"/>
      <c r="G611" s="42">
        <f t="shared" si="232"/>
        <v>71.510000000000005</v>
      </c>
      <c r="H611" s="42">
        <f t="shared" si="232"/>
        <v>539.32755628976042</v>
      </c>
      <c r="I611" s="42">
        <f t="shared" si="250"/>
        <v>6878.6575562897615</v>
      </c>
    </row>
    <row r="612" spans="1:9" ht="14.25">
      <c r="A612" s="75">
        <v>43266</v>
      </c>
      <c r="B612" s="75">
        <v>43269</v>
      </c>
      <c r="C612" s="27">
        <v>6135.14</v>
      </c>
      <c r="D612" s="31">
        <v>198.14</v>
      </c>
      <c r="E612" s="44">
        <f t="shared" ref="E612:E617" si="251">+C612+D612</f>
        <v>6333.2800000000007</v>
      </c>
      <c r="F612" s="33"/>
      <c r="G612" s="42">
        <f t="shared" si="232"/>
        <v>71.510000000000005</v>
      </c>
      <c r="H612" s="42">
        <f t="shared" si="232"/>
        <v>539.32755628976042</v>
      </c>
      <c r="I612" s="42">
        <f t="shared" ref="I612:I617" si="252">+E612+G612+H612</f>
        <v>6944.1175562897615</v>
      </c>
    </row>
    <row r="613" spans="1:9" ht="14.25">
      <c r="A613" s="75">
        <v>43270</v>
      </c>
      <c r="B613" s="75">
        <v>43272</v>
      </c>
      <c r="C613" s="27">
        <v>5856.05</v>
      </c>
      <c r="D613" s="31">
        <v>198.14</v>
      </c>
      <c r="E613" s="44">
        <f t="shared" si="251"/>
        <v>6054.1900000000005</v>
      </c>
      <c r="F613" s="33"/>
      <c r="G613" s="42">
        <f t="shared" si="232"/>
        <v>71.510000000000005</v>
      </c>
      <c r="H613" s="42">
        <f t="shared" si="232"/>
        <v>539.32755628976042</v>
      </c>
      <c r="I613" s="42">
        <f t="shared" si="252"/>
        <v>6665.0275562897614</v>
      </c>
    </row>
    <row r="614" spans="1:9" ht="14.25">
      <c r="A614" s="75">
        <v>43273</v>
      </c>
      <c r="B614" s="75">
        <v>43276</v>
      </c>
      <c r="C614" s="27">
        <v>6061.82</v>
      </c>
      <c r="D614" s="31">
        <v>198.14</v>
      </c>
      <c r="E614" s="44">
        <f t="shared" si="251"/>
        <v>6259.96</v>
      </c>
      <c r="F614" s="33"/>
      <c r="G614" s="42">
        <f t="shared" si="232"/>
        <v>71.510000000000005</v>
      </c>
      <c r="H614" s="42">
        <f t="shared" si="232"/>
        <v>539.32755628976042</v>
      </c>
      <c r="I614" s="42">
        <f t="shared" si="252"/>
        <v>6870.7975562897609</v>
      </c>
    </row>
    <row r="615" spans="1:9" ht="14.25">
      <c r="A615" s="75">
        <v>43277</v>
      </c>
      <c r="B615" s="75">
        <v>43279</v>
      </c>
      <c r="C615" s="27">
        <v>6135.42</v>
      </c>
      <c r="D615" s="31">
        <v>198.14</v>
      </c>
      <c r="E615" s="44">
        <f t="shared" si="251"/>
        <v>6333.56</v>
      </c>
      <c r="F615" s="33"/>
      <c r="G615" s="42">
        <f t="shared" si="232"/>
        <v>71.510000000000005</v>
      </c>
      <c r="H615" s="42">
        <f t="shared" si="232"/>
        <v>539.32755628976042</v>
      </c>
      <c r="I615" s="42">
        <f t="shared" si="252"/>
        <v>6944.3975562897613</v>
      </c>
    </row>
    <row r="616" spans="1:9" ht="14.25">
      <c r="A616" s="75">
        <v>43280</v>
      </c>
      <c r="B616" s="75">
        <v>43281</v>
      </c>
      <c r="C616" s="27">
        <v>6251.07</v>
      </c>
      <c r="D616" s="31">
        <v>198.14</v>
      </c>
      <c r="E616" s="44">
        <f t="shared" si="251"/>
        <v>6449.21</v>
      </c>
      <c r="F616" s="33"/>
      <c r="G616" s="42">
        <f t="shared" ref="G616:H618" si="253">+G615</f>
        <v>71.510000000000005</v>
      </c>
      <c r="H616" s="42">
        <f t="shared" si="253"/>
        <v>539.32755628976042</v>
      </c>
      <c r="I616" s="42">
        <f t="shared" si="252"/>
        <v>7060.0475562897609</v>
      </c>
    </row>
    <row r="617" spans="1:9" ht="14.25">
      <c r="A617" s="75">
        <v>43282</v>
      </c>
      <c r="B617" s="75">
        <v>43284</v>
      </c>
      <c r="C617" s="27">
        <v>6251.07</v>
      </c>
      <c r="D617" s="31">
        <v>198.14</v>
      </c>
      <c r="E617" s="44">
        <f t="shared" si="251"/>
        <v>6449.21</v>
      </c>
      <c r="F617" s="33"/>
      <c r="G617" s="42">
        <f t="shared" si="253"/>
        <v>71.510000000000005</v>
      </c>
      <c r="H617" s="42">
        <f t="shared" si="253"/>
        <v>539.32755628976042</v>
      </c>
      <c r="I617" s="42">
        <f t="shared" si="252"/>
        <v>7060.0475562897609</v>
      </c>
    </row>
    <row r="618" spans="1:9" ht="14.25">
      <c r="A618" s="75">
        <v>43285</v>
      </c>
      <c r="B618" s="75">
        <v>43286</v>
      </c>
      <c r="C618" s="27">
        <v>6387.93</v>
      </c>
      <c r="D618" s="31">
        <v>198.14</v>
      </c>
      <c r="E618" s="44">
        <f t="shared" ref="E618:E623" si="254">+C618+D618</f>
        <v>6586.0700000000006</v>
      </c>
      <c r="F618" s="33"/>
      <c r="G618" s="42">
        <f t="shared" si="253"/>
        <v>71.510000000000005</v>
      </c>
      <c r="H618" s="42">
        <f t="shared" si="253"/>
        <v>539.32755628976042</v>
      </c>
      <c r="I618" s="42">
        <f t="shared" ref="I618:I623" si="255">+E618+G618+H618</f>
        <v>7196.9075562897615</v>
      </c>
    </row>
    <row r="619" spans="1:9" ht="14.25">
      <c r="A619" s="75">
        <v>43287</v>
      </c>
      <c r="B619" s="75">
        <v>43290</v>
      </c>
      <c r="C619" s="27">
        <v>6226.12</v>
      </c>
      <c r="D619" s="31">
        <v>198.14</v>
      </c>
      <c r="E619" s="44">
        <f t="shared" si="254"/>
        <v>6424.26</v>
      </c>
      <c r="F619" s="33"/>
      <c r="G619" s="42">
        <f t="shared" ref="G619:H621" si="256">+G618</f>
        <v>71.510000000000005</v>
      </c>
      <c r="H619" s="42">
        <f t="shared" si="256"/>
        <v>539.32755628976042</v>
      </c>
      <c r="I619" s="42">
        <f t="shared" si="255"/>
        <v>7035.0975562897611</v>
      </c>
    </row>
    <row r="620" spans="1:9" ht="14.25">
      <c r="A620" s="75">
        <v>43291</v>
      </c>
      <c r="B620" s="75">
        <v>43293</v>
      </c>
      <c r="C620" s="27">
        <v>6160.77</v>
      </c>
      <c r="D620" s="31">
        <v>198.14</v>
      </c>
      <c r="E620" s="44">
        <f t="shared" si="254"/>
        <v>6358.9100000000008</v>
      </c>
      <c r="F620" s="33"/>
      <c r="G620" s="42">
        <f t="shared" si="256"/>
        <v>71.510000000000005</v>
      </c>
      <c r="H620" s="42">
        <f t="shared" si="256"/>
        <v>539.32755628976042</v>
      </c>
      <c r="I620" s="42">
        <f t="shared" si="255"/>
        <v>6969.7475562897616</v>
      </c>
    </row>
    <row r="621" spans="1:9" ht="14.25">
      <c r="A621" s="75">
        <v>43294</v>
      </c>
      <c r="B621" s="75">
        <v>43297</v>
      </c>
      <c r="C621" s="27">
        <v>5932.05</v>
      </c>
      <c r="D621" s="31">
        <v>198.14</v>
      </c>
      <c r="E621" s="44">
        <f t="shared" si="254"/>
        <v>6130.1900000000005</v>
      </c>
      <c r="F621" s="33"/>
      <c r="G621" s="42">
        <f t="shared" si="256"/>
        <v>71.510000000000005</v>
      </c>
      <c r="H621" s="42">
        <f t="shared" si="256"/>
        <v>539.32755628976042</v>
      </c>
      <c r="I621" s="42">
        <f t="shared" si="255"/>
        <v>6741.0275562897614</v>
      </c>
    </row>
    <row r="622" spans="1:9" ht="14.25">
      <c r="A622" s="75">
        <v>43298</v>
      </c>
      <c r="B622" s="75">
        <v>43300</v>
      </c>
      <c r="C622" s="27">
        <v>6036.17</v>
      </c>
      <c r="D622" s="31">
        <v>198.14</v>
      </c>
      <c r="E622" s="44">
        <f t="shared" si="254"/>
        <v>6234.31</v>
      </c>
      <c r="F622" s="33"/>
      <c r="G622" s="42">
        <f t="shared" ref="G622:H624" si="257">+G621</f>
        <v>71.510000000000005</v>
      </c>
      <c r="H622" s="42">
        <f t="shared" si="257"/>
        <v>539.32755628976042</v>
      </c>
      <c r="I622" s="42">
        <f t="shared" si="255"/>
        <v>6845.1475562897613</v>
      </c>
    </row>
    <row r="623" spans="1:9" ht="14.25">
      <c r="A623" s="75">
        <v>43301</v>
      </c>
      <c r="B623" s="75">
        <v>43304</v>
      </c>
      <c r="C623" s="27">
        <v>5905.47</v>
      </c>
      <c r="D623" s="31">
        <v>198.14</v>
      </c>
      <c r="E623" s="44">
        <f t="shared" si="254"/>
        <v>6103.6100000000006</v>
      </c>
      <c r="F623" s="33"/>
      <c r="G623" s="42">
        <f t="shared" si="257"/>
        <v>71.510000000000005</v>
      </c>
      <c r="H623" s="42">
        <f t="shared" si="257"/>
        <v>539.32755628976042</v>
      </c>
      <c r="I623" s="42">
        <f t="shared" si="255"/>
        <v>6714.4475562897615</v>
      </c>
    </row>
    <row r="624" spans="1:9" ht="14.25">
      <c r="A624" s="75">
        <v>43305</v>
      </c>
      <c r="B624" s="75">
        <v>43307</v>
      </c>
      <c r="C624" s="27">
        <v>5965.82</v>
      </c>
      <c r="D624" s="31">
        <v>198.14</v>
      </c>
      <c r="E624" s="44">
        <f t="shared" ref="E624:E629" si="258">+C624+D624</f>
        <v>6163.96</v>
      </c>
      <c r="F624" s="33"/>
      <c r="G624" s="42">
        <f t="shared" si="257"/>
        <v>71.510000000000005</v>
      </c>
      <c r="H624" s="42">
        <f t="shared" si="257"/>
        <v>539.32755628976042</v>
      </c>
      <c r="I624" s="42">
        <f t="shared" ref="I624:I629" si="259">+E624+G624+H624</f>
        <v>6774.7975562897609</v>
      </c>
    </row>
    <row r="625" spans="1:9" ht="14.25">
      <c r="A625" s="75">
        <v>43308</v>
      </c>
      <c r="B625" s="75">
        <v>43311</v>
      </c>
      <c r="C625" s="27">
        <v>6121.85</v>
      </c>
      <c r="D625" s="31">
        <v>198.14</v>
      </c>
      <c r="E625" s="44">
        <f t="shared" si="258"/>
        <v>6319.9900000000007</v>
      </c>
      <c r="F625" s="33"/>
      <c r="G625" s="42">
        <f t="shared" ref="G625:H627" si="260">+G624</f>
        <v>71.510000000000005</v>
      </c>
      <c r="H625" s="42">
        <f t="shared" si="260"/>
        <v>539.32755628976042</v>
      </c>
      <c r="I625" s="42">
        <f t="shared" si="259"/>
        <v>6930.8275562897616</v>
      </c>
    </row>
    <row r="626" spans="1:9" ht="14.25">
      <c r="A626" s="75">
        <v>43312</v>
      </c>
      <c r="B626" s="75">
        <v>43314</v>
      </c>
      <c r="C626" s="27">
        <v>6108.46</v>
      </c>
      <c r="D626" s="31">
        <v>198.14</v>
      </c>
      <c r="E626" s="44">
        <f t="shared" si="258"/>
        <v>6306.6</v>
      </c>
      <c r="F626" s="33"/>
      <c r="G626" s="42">
        <f t="shared" si="260"/>
        <v>71.510000000000005</v>
      </c>
      <c r="H626" s="42">
        <f t="shared" si="260"/>
        <v>539.32755628976042</v>
      </c>
      <c r="I626" s="42">
        <f t="shared" si="259"/>
        <v>6917.4375562897612</v>
      </c>
    </row>
    <row r="627" spans="1:9" ht="14.25">
      <c r="A627" s="75">
        <v>43315</v>
      </c>
      <c r="B627" s="75">
        <v>43318</v>
      </c>
      <c r="C627" s="27">
        <v>5956.92</v>
      </c>
      <c r="D627" s="31">
        <v>198.14</v>
      </c>
      <c r="E627" s="44">
        <f t="shared" si="258"/>
        <v>6155.06</v>
      </c>
      <c r="F627" s="33"/>
      <c r="G627" s="42">
        <f t="shared" si="260"/>
        <v>71.510000000000005</v>
      </c>
      <c r="H627" s="42">
        <f t="shared" si="260"/>
        <v>539.32755628976042</v>
      </c>
      <c r="I627" s="42">
        <f t="shared" si="259"/>
        <v>6765.8975562897613</v>
      </c>
    </row>
    <row r="628" spans="1:9" ht="14.25">
      <c r="A628" s="75">
        <v>43319</v>
      </c>
      <c r="B628" s="75">
        <v>43321</v>
      </c>
      <c r="C628" s="27">
        <v>6071.98</v>
      </c>
      <c r="D628" s="31">
        <v>198.14</v>
      </c>
      <c r="E628" s="44">
        <f t="shared" si="258"/>
        <v>6270.12</v>
      </c>
      <c r="F628" s="33"/>
      <c r="G628" s="42">
        <f t="shared" ref="G628:H630" si="261">+G627</f>
        <v>71.510000000000005</v>
      </c>
      <c r="H628" s="42">
        <f t="shared" si="261"/>
        <v>539.32755628976042</v>
      </c>
      <c r="I628" s="42">
        <f t="shared" si="259"/>
        <v>6880.9575562897608</v>
      </c>
    </row>
    <row r="629" spans="1:9" ht="14.25">
      <c r="A629" s="75">
        <v>43322</v>
      </c>
      <c r="B629" s="75">
        <v>43325</v>
      </c>
      <c r="C629" s="27">
        <v>6013.53</v>
      </c>
      <c r="D629" s="31">
        <v>198.14</v>
      </c>
      <c r="E629" s="44">
        <f t="shared" si="258"/>
        <v>6211.67</v>
      </c>
      <c r="F629" s="33"/>
      <c r="G629" s="42">
        <f t="shared" si="261"/>
        <v>71.510000000000005</v>
      </c>
      <c r="H629" s="42">
        <f t="shared" si="261"/>
        <v>539.32755628976042</v>
      </c>
      <c r="I629" s="42">
        <f t="shared" si="259"/>
        <v>6822.5075562897609</v>
      </c>
    </row>
    <row r="630" spans="1:9" ht="14.25">
      <c r="A630" s="75">
        <v>43326</v>
      </c>
      <c r="B630" s="75">
        <v>43328</v>
      </c>
      <c r="C630" s="27">
        <v>6129.96</v>
      </c>
      <c r="D630" s="31">
        <v>198.14</v>
      </c>
      <c r="E630" s="44">
        <f t="shared" ref="E630:E636" si="262">+C630+D630</f>
        <v>6328.1</v>
      </c>
      <c r="F630" s="33"/>
      <c r="G630" s="42">
        <f t="shared" si="261"/>
        <v>71.510000000000005</v>
      </c>
      <c r="H630" s="42">
        <f t="shared" si="261"/>
        <v>539.32755628976042</v>
      </c>
      <c r="I630" s="42">
        <f t="shared" ref="I630:I636" si="263">+E630+G630+H630</f>
        <v>6938.9375562897612</v>
      </c>
    </row>
    <row r="631" spans="1:9" ht="14.25">
      <c r="A631" s="75">
        <v>43329</v>
      </c>
      <c r="B631" s="75">
        <v>43333</v>
      </c>
      <c r="C631" s="27">
        <v>6156.44</v>
      </c>
      <c r="D631" s="31">
        <v>198.14</v>
      </c>
      <c r="E631" s="44">
        <f t="shared" si="262"/>
        <v>6354.58</v>
      </c>
      <c r="F631" s="33"/>
      <c r="G631" s="42">
        <f t="shared" ref="G631:H633" si="264">+G630</f>
        <v>71.510000000000005</v>
      </c>
      <c r="H631" s="42">
        <f t="shared" si="264"/>
        <v>539.32755628976042</v>
      </c>
      <c r="I631" s="42">
        <f t="shared" si="263"/>
        <v>6965.4175562897608</v>
      </c>
    </row>
    <row r="632" spans="1:9" ht="14.25">
      <c r="A632" s="75">
        <v>43334</v>
      </c>
      <c r="B632" s="75">
        <v>43335</v>
      </c>
      <c r="C632" s="27">
        <v>6262.11</v>
      </c>
      <c r="D632" s="31">
        <v>198.14</v>
      </c>
      <c r="E632" s="44">
        <f t="shared" si="262"/>
        <v>6460.25</v>
      </c>
      <c r="F632" s="33"/>
      <c r="G632" s="42">
        <f t="shared" si="264"/>
        <v>71.510000000000005</v>
      </c>
      <c r="H632" s="42">
        <f t="shared" si="264"/>
        <v>539.32755628976042</v>
      </c>
      <c r="I632" s="42">
        <f t="shared" si="263"/>
        <v>7071.0875562897609</v>
      </c>
    </row>
    <row r="633" spans="1:9" ht="14.25">
      <c r="A633" s="75">
        <v>43336</v>
      </c>
      <c r="B633" s="75">
        <v>43339</v>
      </c>
      <c r="C633" s="27">
        <v>6358.42</v>
      </c>
      <c r="D633" s="31">
        <v>198.14</v>
      </c>
      <c r="E633" s="44">
        <f t="shared" si="262"/>
        <v>6556.56</v>
      </c>
      <c r="F633" s="33"/>
      <c r="G633" s="42">
        <f t="shared" si="264"/>
        <v>71.510000000000005</v>
      </c>
      <c r="H633" s="42">
        <f t="shared" si="264"/>
        <v>539.32755628976042</v>
      </c>
      <c r="I633" s="42">
        <f t="shared" si="263"/>
        <v>7167.3975562897613</v>
      </c>
    </row>
    <row r="634" spans="1:9" ht="14.25">
      <c r="A634" s="75">
        <v>43340</v>
      </c>
      <c r="B634" s="75">
        <v>43342</v>
      </c>
      <c r="C634" s="27">
        <v>6456.93</v>
      </c>
      <c r="D634" s="31">
        <v>198.14</v>
      </c>
      <c r="E634" s="44">
        <f t="shared" si="262"/>
        <v>6655.0700000000006</v>
      </c>
      <c r="F634" s="33"/>
      <c r="G634" s="42">
        <f t="shared" ref="G634:H636" si="265">+G633</f>
        <v>71.510000000000005</v>
      </c>
      <c r="H634" s="42">
        <f t="shared" si="265"/>
        <v>539.32755628976042</v>
      </c>
      <c r="I634" s="42">
        <f t="shared" si="263"/>
        <v>7265.9075562897615</v>
      </c>
    </row>
    <row r="635" spans="1:9" ht="14.25">
      <c r="A635" s="75">
        <v>43343</v>
      </c>
      <c r="B635" s="75">
        <v>43343</v>
      </c>
      <c r="C635" s="27">
        <v>6544.83</v>
      </c>
      <c r="D635" s="31">
        <v>198.14</v>
      </c>
      <c r="E635" s="44">
        <f t="shared" si="262"/>
        <v>6742.97</v>
      </c>
      <c r="F635" s="33"/>
      <c r="G635" s="42">
        <f t="shared" si="265"/>
        <v>71.510000000000005</v>
      </c>
      <c r="H635" s="42">
        <f t="shared" si="265"/>
        <v>539.32755628976042</v>
      </c>
      <c r="I635" s="42">
        <f t="shared" si="263"/>
        <v>7353.8075562897611</v>
      </c>
    </row>
    <row r="636" spans="1:9" ht="14.25">
      <c r="A636" s="75">
        <v>43344</v>
      </c>
      <c r="B636" s="75">
        <v>43346</v>
      </c>
      <c r="C636" s="27">
        <v>6544.83</v>
      </c>
      <c r="D636" s="31">
        <v>198.14</v>
      </c>
      <c r="E636" s="44">
        <f t="shared" si="262"/>
        <v>6742.97</v>
      </c>
      <c r="F636" s="33"/>
      <c r="G636" s="42">
        <f t="shared" si="265"/>
        <v>71.510000000000005</v>
      </c>
      <c r="H636" s="42">
        <f t="shared" si="265"/>
        <v>539.32755628976042</v>
      </c>
      <c r="I636" s="42">
        <f t="shared" si="263"/>
        <v>7353.8075562897611</v>
      </c>
    </row>
    <row r="637" spans="1:9" ht="14.25">
      <c r="A637" s="75">
        <v>43347</v>
      </c>
      <c r="B637" s="75">
        <v>43349</v>
      </c>
      <c r="C637" s="27">
        <v>6655.57</v>
      </c>
      <c r="D637" s="31">
        <v>198.14</v>
      </c>
      <c r="E637" s="44">
        <f t="shared" ref="E637:E642" si="266">+C637+D637</f>
        <v>6853.71</v>
      </c>
      <c r="F637" s="33"/>
      <c r="G637" s="42">
        <f t="shared" ref="G637:H639" si="267">+G636</f>
        <v>71.510000000000005</v>
      </c>
      <c r="H637" s="42">
        <f t="shared" si="267"/>
        <v>539.32755628976042</v>
      </c>
      <c r="I637" s="42">
        <f t="shared" ref="I637:I642" si="268">+E637+G637+H637</f>
        <v>7464.5475562897609</v>
      </c>
    </row>
    <row r="638" spans="1:9" ht="14.25">
      <c r="A638" s="75">
        <v>43350</v>
      </c>
      <c r="B638" s="75">
        <v>43353</v>
      </c>
      <c r="C638" s="27">
        <v>6759.56</v>
      </c>
      <c r="D638" s="31">
        <v>198.14</v>
      </c>
      <c r="E638" s="44">
        <f t="shared" si="266"/>
        <v>6957.7000000000007</v>
      </c>
      <c r="F638" s="33"/>
      <c r="G638" s="42">
        <f t="shared" si="267"/>
        <v>71.510000000000005</v>
      </c>
      <c r="H638" s="42">
        <f t="shared" si="267"/>
        <v>539.32755628976042</v>
      </c>
      <c r="I638" s="42">
        <f t="shared" si="268"/>
        <v>7568.5375562897616</v>
      </c>
    </row>
    <row r="639" spans="1:9" ht="14.25">
      <c r="A639" s="75">
        <v>43354</v>
      </c>
      <c r="B639" s="75">
        <v>43356</v>
      </c>
      <c r="C639" s="27">
        <v>6713.27</v>
      </c>
      <c r="D639" s="31">
        <v>198.14</v>
      </c>
      <c r="E639" s="44">
        <f t="shared" si="266"/>
        <v>6911.4100000000008</v>
      </c>
      <c r="F639" s="33"/>
      <c r="G639" s="42">
        <f t="shared" si="267"/>
        <v>71.510000000000005</v>
      </c>
      <c r="H639" s="42">
        <f t="shared" si="267"/>
        <v>539.32755628976042</v>
      </c>
      <c r="I639" s="42">
        <f t="shared" si="268"/>
        <v>7522.2475562897616</v>
      </c>
    </row>
    <row r="640" spans="1:9" ht="14.25">
      <c r="A640" s="75">
        <v>43357</v>
      </c>
      <c r="B640" s="75">
        <v>43360</v>
      </c>
      <c r="C640" s="27">
        <v>6810.92</v>
      </c>
      <c r="D640" s="31">
        <v>198.14</v>
      </c>
      <c r="E640" s="44">
        <f t="shared" si="266"/>
        <v>7009.06</v>
      </c>
      <c r="F640" s="33"/>
      <c r="G640" s="42">
        <f t="shared" ref="G640:H642" si="269">+G639</f>
        <v>71.510000000000005</v>
      </c>
      <c r="H640" s="42">
        <f t="shared" si="269"/>
        <v>539.32755628976042</v>
      </c>
      <c r="I640" s="42">
        <f t="shared" si="268"/>
        <v>7619.8975562897613</v>
      </c>
    </row>
    <row r="641" spans="1:9" ht="14.25">
      <c r="A641" s="75">
        <v>43361</v>
      </c>
      <c r="B641" s="75">
        <v>43363</v>
      </c>
      <c r="C641" s="27">
        <v>6512.74</v>
      </c>
      <c r="D641" s="31">
        <v>198.14</v>
      </c>
      <c r="E641" s="44">
        <f t="shared" si="266"/>
        <v>6710.88</v>
      </c>
      <c r="F641" s="33"/>
      <c r="G641" s="42">
        <f t="shared" si="269"/>
        <v>71.510000000000005</v>
      </c>
      <c r="H641" s="42">
        <f t="shared" si="269"/>
        <v>539.32755628976042</v>
      </c>
      <c r="I641" s="42">
        <f t="shared" si="268"/>
        <v>7321.717556289761</v>
      </c>
    </row>
    <row r="642" spans="1:9" ht="14.25">
      <c r="A642" s="75">
        <v>43364</v>
      </c>
      <c r="B642" s="75">
        <v>43367</v>
      </c>
      <c r="C642" s="27">
        <v>6613.78</v>
      </c>
      <c r="D642" s="31">
        <v>198.14</v>
      </c>
      <c r="E642" s="44">
        <f t="shared" si="266"/>
        <v>6811.92</v>
      </c>
      <c r="F642" s="33"/>
      <c r="G642" s="42">
        <f t="shared" si="269"/>
        <v>71.510000000000005</v>
      </c>
      <c r="H642" s="42">
        <f t="shared" si="269"/>
        <v>539.32755628976042</v>
      </c>
      <c r="I642" s="42">
        <f t="shared" si="268"/>
        <v>7422.7575562897609</v>
      </c>
    </row>
    <row r="643" spans="1:9" ht="14.25">
      <c r="A643" s="75">
        <v>43368</v>
      </c>
      <c r="B643" s="75">
        <v>43370</v>
      </c>
      <c r="C643" s="27">
        <v>6567.85</v>
      </c>
      <c r="D643" s="31">
        <v>198.14</v>
      </c>
      <c r="E643" s="44">
        <f t="shared" ref="E643:E648" si="270">+C643+D643</f>
        <v>6765.9900000000007</v>
      </c>
      <c r="F643" s="33"/>
      <c r="G643" s="42">
        <f t="shared" ref="G643:H645" si="271">+G642</f>
        <v>71.510000000000005</v>
      </c>
      <c r="H643" s="42">
        <f t="shared" si="271"/>
        <v>539.32755628976042</v>
      </c>
      <c r="I643" s="42">
        <f t="shared" ref="I643:I648" si="272">+E643+G643+H643</f>
        <v>7376.8275562897616</v>
      </c>
    </row>
    <row r="644" spans="1:9" ht="14.25">
      <c r="A644" s="75">
        <v>43371</v>
      </c>
      <c r="B644" s="75">
        <v>43374</v>
      </c>
      <c r="C644" s="27">
        <v>6765.29</v>
      </c>
      <c r="D644" s="31">
        <v>198.14</v>
      </c>
      <c r="E644" s="44">
        <f t="shared" si="270"/>
        <v>6963.43</v>
      </c>
      <c r="F644" s="33"/>
      <c r="G644" s="42">
        <f t="shared" si="271"/>
        <v>71.510000000000005</v>
      </c>
      <c r="H644" s="42">
        <f t="shared" si="271"/>
        <v>539.32755628976042</v>
      </c>
      <c r="I644" s="42">
        <f t="shared" si="272"/>
        <v>7574.2675562897612</v>
      </c>
    </row>
    <row r="645" spans="1:9" ht="14.25">
      <c r="A645" s="75">
        <v>43375</v>
      </c>
      <c r="B645" s="75">
        <v>43377</v>
      </c>
      <c r="C645" s="27">
        <v>6858.07</v>
      </c>
      <c r="D645" s="31">
        <v>198.14</v>
      </c>
      <c r="E645" s="44">
        <f t="shared" si="270"/>
        <v>7056.21</v>
      </c>
      <c r="F645" s="33"/>
      <c r="G645" s="42">
        <f t="shared" si="271"/>
        <v>71.510000000000005</v>
      </c>
      <c r="H645" s="42">
        <f t="shared" si="271"/>
        <v>539.32755628976042</v>
      </c>
      <c r="I645" s="42">
        <f t="shared" si="272"/>
        <v>7667.0475562897609</v>
      </c>
    </row>
    <row r="646" spans="1:9" ht="14.25">
      <c r="A646" s="75">
        <v>43378</v>
      </c>
      <c r="B646" s="75">
        <v>43381</v>
      </c>
      <c r="C646" s="27">
        <v>7156.24</v>
      </c>
      <c r="D646" s="31">
        <v>190.99</v>
      </c>
      <c r="E646" s="44">
        <f t="shared" si="270"/>
        <v>7347.23</v>
      </c>
      <c r="F646" s="33"/>
      <c r="G646" s="42">
        <f t="shared" ref="G646:H648" si="273">+G645</f>
        <v>71.510000000000005</v>
      </c>
      <c r="H646" s="42">
        <f t="shared" si="273"/>
        <v>539.32755628976042</v>
      </c>
      <c r="I646" s="42">
        <f t="shared" si="272"/>
        <v>7958.0675562897604</v>
      </c>
    </row>
    <row r="647" spans="1:9" ht="14.25">
      <c r="A647" s="75">
        <v>43382</v>
      </c>
      <c r="B647" s="75">
        <v>43384</v>
      </c>
      <c r="C647" s="27">
        <v>7077.75</v>
      </c>
      <c r="D647" s="31">
        <v>190.99</v>
      </c>
      <c r="E647" s="44">
        <f t="shared" si="270"/>
        <v>7268.74</v>
      </c>
      <c r="F647" s="33"/>
      <c r="G647" s="42">
        <f t="shared" si="273"/>
        <v>71.510000000000005</v>
      </c>
      <c r="H647" s="42">
        <f t="shared" si="273"/>
        <v>539.32755628976042</v>
      </c>
      <c r="I647" s="42">
        <f t="shared" si="272"/>
        <v>7879.5775562897607</v>
      </c>
    </row>
    <row r="648" spans="1:9" ht="14.25">
      <c r="A648" s="75">
        <v>43385</v>
      </c>
      <c r="B648" s="75">
        <v>43389</v>
      </c>
      <c r="C648" s="27">
        <v>7152.45</v>
      </c>
      <c r="D648" s="31">
        <v>190.99</v>
      </c>
      <c r="E648" s="44">
        <f t="shared" si="270"/>
        <v>7343.44</v>
      </c>
      <c r="F648" s="33"/>
      <c r="G648" s="42">
        <f t="shared" si="273"/>
        <v>71.510000000000005</v>
      </c>
      <c r="H648" s="42">
        <f t="shared" si="273"/>
        <v>539.32755628976042</v>
      </c>
      <c r="I648" s="42">
        <f t="shared" si="272"/>
        <v>7954.2775562897605</v>
      </c>
    </row>
    <row r="649" spans="1:9" ht="14.25">
      <c r="A649" s="75">
        <v>43390</v>
      </c>
      <c r="B649" s="75">
        <v>43391</v>
      </c>
      <c r="C649" s="27">
        <v>7006.93</v>
      </c>
      <c r="D649" s="31">
        <v>190.99</v>
      </c>
      <c r="E649" s="44">
        <f t="shared" ref="E649:E654" si="274">+C649+D649</f>
        <v>7197.92</v>
      </c>
      <c r="F649" s="33"/>
      <c r="G649" s="42">
        <f t="shared" ref="G649:H651" si="275">+G648</f>
        <v>71.510000000000005</v>
      </c>
      <c r="H649" s="42">
        <f t="shared" si="275"/>
        <v>539.32755628976042</v>
      </c>
      <c r="I649" s="42">
        <f t="shared" ref="I649:I654" si="276">+E649+G649+H649</f>
        <v>7808.7575562897609</v>
      </c>
    </row>
    <row r="650" spans="1:9" ht="14.25">
      <c r="A650" s="75">
        <v>43392</v>
      </c>
      <c r="B650" s="75">
        <v>43395</v>
      </c>
      <c r="C650" s="27">
        <v>6874.68</v>
      </c>
      <c r="D650" s="31">
        <v>190.99</v>
      </c>
      <c r="E650" s="44">
        <f t="shared" si="274"/>
        <v>7065.67</v>
      </c>
      <c r="F650" s="33"/>
      <c r="G650" s="42">
        <f t="shared" si="275"/>
        <v>71.510000000000005</v>
      </c>
      <c r="H650" s="42">
        <f t="shared" si="275"/>
        <v>539.32755628976042</v>
      </c>
      <c r="I650" s="42">
        <f t="shared" si="276"/>
        <v>7676.5075562897609</v>
      </c>
    </row>
    <row r="651" spans="1:9" ht="14.25">
      <c r="A651" s="75">
        <v>43396</v>
      </c>
      <c r="B651" s="75">
        <v>43398</v>
      </c>
      <c r="C651" s="27">
        <v>6926.93</v>
      </c>
      <c r="D651" s="31">
        <v>190.99</v>
      </c>
      <c r="E651" s="44">
        <f t="shared" si="274"/>
        <v>7117.92</v>
      </c>
      <c r="F651" s="33"/>
      <c r="G651" s="42">
        <f t="shared" si="275"/>
        <v>71.510000000000005</v>
      </c>
      <c r="H651" s="42">
        <f t="shared" si="275"/>
        <v>539.32755628976042</v>
      </c>
      <c r="I651" s="42">
        <f t="shared" si="276"/>
        <v>7728.7575562897609</v>
      </c>
    </row>
    <row r="652" spans="1:9" ht="14.25">
      <c r="A652" s="75">
        <v>43399</v>
      </c>
      <c r="B652" s="75">
        <v>43402</v>
      </c>
      <c r="C652" s="27">
        <v>6811.66</v>
      </c>
      <c r="D652" s="31">
        <v>190.99</v>
      </c>
      <c r="E652" s="44">
        <f t="shared" si="274"/>
        <v>7002.65</v>
      </c>
      <c r="F652" s="33"/>
      <c r="G652" s="42">
        <f t="shared" ref="G652:H654" si="277">+G651</f>
        <v>71.510000000000005</v>
      </c>
      <c r="H652" s="42">
        <f t="shared" si="277"/>
        <v>539.32755628976042</v>
      </c>
      <c r="I652" s="42">
        <f t="shared" si="276"/>
        <v>7613.4875562897605</v>
      </c>
    </row>
    <row r="653" spans="1:9" ht="14.25">
      <c r="A653" s="75">
        <v>43403</v>
      </c>
      <c r="B653" s="75">
        <v>43405</v>
      </c>
      <c r="C653" s="27">
        <v>7093.08</v>
      </c>
      <c r="D653" s="31">
        <v>190.99</v>
      </c>
      <c r="E653" s="44">
        <f t="shared" si="274"/>
        <v>7284.07</v>
      </c>
      <c r="F653" s="33"/>
      <c r="G653" s="42">
        <f t="shared" si="277"/>
        <v>71.510000000000005</v>
      </c>
      <c r="H653" s="42">
        <f t="shared" si="277"/>
        <v>539.32755628976042</v>
      </c>
      <c r="I653" s="42">
        <f t="shared" si="276"/>
        <v>7894.9075562897606</v>
      </c>
    </row>
    <row r="654" spans="1:9" ht="14.25">
      <c r="A654" s="75">
        <v>43406</v>
      </c>
      <c r="B654" s="75">
        <v>43410</v>
      </c>
      <c r="C654" s="27">
        <v>7031.37</v>
      </c>
      <c r="D654" s="31">
        <v>190.99</v>
      </c>
      <c r="E654" s="44">
        <f t="shared" si="274"/>
        <v>7222.36</v>
      </c>
      <c r="F654" s="33"/>
      <c r="G654" s="42">
        <f t="shared" si="277"/>
        <v>71.510000000000005</v>
      </c>
      <c r="H654" s="42">
        <f t="shared" si="277"/>
        <v>539.32755628976042</v>
      </c>
      <c r="I654" s="42">
        <f t="shared" si="276"/>
        <v>7833.1975562897605</v>
      </c>
    </row>
    <row r="655" spans="1:9" ht="14.25">
      <c r="A655" s="75">
        <v>43411</v>
      </c>
      <c r="B655" s="75">
        <v>43412</v>
      </c>
      <c r="C655" s="27">
        <v>6768.53</v>
      </c>
      <c r="D655" s="31">
        <v>190.99</v>
      </c>
      <c r="E655" s="44">
        <f t="shared" ref="E655:E660" si="278">+C655+D655</f>
        <v>6959.5199999999995</v>
      </c>
      <c r="F655" s="33"/>
      <c r="G655" s="42">
        <f t="shared" ref="G655:H692" si="279">+G654</f>
        <v>71.510000000000005</v>
      </c>
      <c r="H655" s="42">
        <f t="shared" si="279"/>
        <v>539.32755628976042</v>
      </c>
      <c r="I655" s="42">
        <f t="shared" ref="I655:I660" si="280">+E655+G655+H655</f>
        <v>7570.3575562897604</v>
      </c>
    </row>
    <row r="656" spans="1:9" ht="14.25">
      <c r="A656" s="75">
        <v>43413</v>
      </c>
      <c r="B656" s="75">
        <v>43417</v>
      </c>
      <c r="C656" s="27">
        <v>6820.01</v>
      </c>
      <c r="D656" s="46">
        <v>190.64919999999998</v>
      </c>
      <c r="E656" s="44">
        <f t="shared" si="278"/>
        <v>7010.6592000000001</v>
      </c>
      <c r="F656" s="33"/>
      <c r="G656" s="42">
        <f t="shared" si="279"/>
        <v>71.510000000000005</v>
      </c>
      <c r="H656" s="42">
        <f t="shared" si="279"/>
        <v>539.32755628976042</v>
      </c>
      <c r="I656" s="42">
        <f t="shared" si="280"/>
        <v>7621.4967562897609</v>
      </c>
    </row>
    <row r="657" spans="1:9" ht="14.25">
      <c r="A657" s="75">
        <v>43418</v>
      </c>
      <c r="B657" s="75">
        <v>43419</v>
      </c>
      <c r="C657" s="27">
        <v>6551.65</v>
      </c>
      <c r="D657" s="31">
        <v>190.64919999999998</v>
      </c>
      <c r="E657" s="44">
        <f t="shared" si="278"/>
        <v>6742.2991999999995</v>
      </c>
      <c r="F657" s="33"/>
      <c r="G657" s="42">
        <f t="shared" si="279"/>
        <v>71.510000000000005</v>
      </c>
      <c r="H657" s="42">
        <f t="shared" si="279"/>
        <v>539.32755628976042</v>
      </c>
      <c r="I657" s="42">
        <f t="shared" si="280"/>
        <v>7353.1367562897603</v>
      </c>
    </row>
    <row r="658" spans="1:9" ht="14.25">
      <c r="A658" s="75">
        <v>43420</v>
      </c>
      <c r="B658" s="75">
        <v>43423</v>
      </c>
      <c r="C658" s="27">
        <v>6398.07</v>
      </c>
      <c r="D658" s="31">
        <v>190.64919999999998</v>
      </c>
      <c r="E658" s="44">
        <f t="shared" si="278"/>
        <v>6588.7191999999995</v>
      </c>
      <c r="F658" s="33"/>
      <c r="G658" s="42">
        <f t="shared" si="279"/>
        <v>71.510000000000005</v>
      </c>
      <c r="H658" s="42">
        <f t="shared" si="279"/>
        <v>539.32755628976042</v>
      </c>
      <c r="I658" s="42">
        <f t="shared" si="280"/>
        <v>7199.5567562897604</v>
      </c>
    </row>
    <row r="659" spans="1:9" ht="14.25">
      <c r="A659" s="75">
        <v>43424</v>
      </c>
      <c r="B659" s="75">
        <v>43426</v>
      </c>
      <c r="C659" s="27">
        <v>6329.07</v>
      </c>
      <c r="D659" s="31">
        <v>190.64919999999998</v>
      </c>
      <c r="E659" s="44">
        <f t="shared" si="278"/>
        <v>6519.7191999999995</v>
      </c>
      <c r="F659" s="33"/>
      <c r="G659" s="42">
        <f t="shared" si="279"/>
        <v>71.510000000000005</v>
      </c>
      <c r="H659" s="42">
        <f t="shared" si="279"/>
        <v>539.32755628976042</v>
      </c>
      <c r="I659" s="42">
        <f t="shared" si="280"/>
        <v>7130.5567562897604</v>
      </c>
    </row>
    <row r="660" spans="1:9" ht="14.25">
      <c r="A660" s="75">
        <v>43427</v>
      </c>
      <c r="B660" s="75">
        <v>43430</v>
      </c>
      <c r="C660" s="27">
        <v>5975.62</v>
      </c>
      <c r="D660" s="31">
        <v>190.64919999999998</v>
      </c>
      <c r="E660" s="44">
        <f t="shared" si="278"/>
        <v>6166.2691999999997</v>
      </c>
      <c r="F660" s="33"/>
      <c r="G660" s="42">
        <f t="shared" si="279"/>
        <v>71.510000000000005</v>
      </c>
      <c r="H660" s="42">
        <f t="shared" si="279"/>
        <v>539.32755628976042</v>
      </c>
      <c r="I660" s="42">
        <f t="shared" si="280"/>
        <v>6777.1067562897606</v>
      </c>
    </row>
    <row r="661" spans="1:9" ht="14.25">
      <c r="A661" s="75">
        <v>43431</v>
      </c>
      <c r="B661" s="75">
        <v>43433</v>
      </c>
      <c r="C661" s="27">
        <v>5975.62</v>
      </c>
      <c r="D661" s="31">
        <v>190.64919999999998</v>
      </c>
      <c r="E661" s="44">
        <f t="shared" ref="E661:E666" si="281">+C661+D661</f>
        <v>6166.2691999999997</v>
      </c>
      <c r="F661" s="33"/>
      <c r="G661" s="42">
        <f t="shared" si="279"/>
        <v>71.510000000000005</v>
      </c>
      <c r="H661" s="42">
        <f t="shared" si="279"/>
        <v>539.32755628976042</v>
      </c>
      <c r="I661" s="42">
        <f t="shared" ref="I661:I666" si="282">+E661+G661+H661</f>
        <v>6777.1067562897606</v>
      </c>
    </row>
    <row r="662" spans="1:9" ht="14.25">
      <c r="A662" s="75">
        <v>43434</v>
      </c>
      <c r="B662" s="75">
        <v>43437</v>
      </c>
      <c r="C662" s="27">
        <v>5672.87</v>
      </c>
      <c r="D662" s="31">
        <v>190.64919999999998</v>
      </c>
      <c r="E662" s="44">
        <f t="shared" si="281"/>
        <v>5863.5191999999997</v>
      </c>
      <c r="F662" s="33"/>
      <c r="G662" s="42">
        <f t="shared" si="279"/>
        <v>71.510000000000005</v>
      </c>
      <c r="H662" s="42">
        <f t="shared" si="279"/>
        <v>539.32755628976042</v>
      </c>
      <c r="I662" s="42">
        <f t="shared" si="282"/>
        <v>6474.3567562897606</v>
      </c>
    </row>
    <row r="663" spans="1:9" ht="14.25">
      <c r="A663" s="75">
        <v>43438</v>
      </c>
      <c r="B663" s="75">
        <v>43440</v>
      </c>
      <c r="C663" s="27">
        <v>5590.3</v>
      </c>
      <c r="D663" s="31">
        <v>190.64919999999998</v>
      </c>
      <c r="E663" s="44">
        <f t="shared" si="281"/>
        <v>5780.9492</v>
      </c>
      <c r="F663" s="33"/>
      <c r="G663" s="42">
        <f t="shared" si="279"/>
        <v>71.510000000000005</v>
      </c>
      <c r="H663" s="42">
        <f t="shared" si="279"/>
        <v>539.32755628976042</v>
      </c>
      <c r="I663" s="42">
        <f t="shared" si="282"/>
        <v>6391.7867562897609</v>
      </c>
    </row>
    <row r="664" spans="1:9" ht="14.25">
      <c r="A664" s="75">
        <v>43441</v>
      </c>
      <c r="B664" s="75">
        <v>43444</v>
      </c>
      <c r="C664" s="27">
        <v>5637.7</v>
      </c>
      <c r="D664" s="31">
        <v>190.64919999999998</v>
      </c>
      <c r="E664" s="44">
        <f t="shared" si="281"/>
        <v>5828.3491999999997</v>
      </c>
      <c r="F664" s="33"/>
      <c r="G664" s="42">
        <f t="shared" si="279"/>
        <v>71.510000000000005</v>
      </c>
      <c r="H664" s="42">
        <f t="shared" si="279"/>
        <v>539.32755628976042</v>
      </c>
      <c r="I664" s="42">
        <f t="shared" si="282"/>
        <v>6439.1867562897605</v>
      </c>
    </row>
    <row r="665" spans="1:9" ht="14.25">
      <c r="A665" s="75">
        <v>43445</v>
      </c>
      <c r="B665" s="75">
        <v>43447</v>
      </c>
      <c r="C665" s="27">
        <v>5677.66</v>
      </c>
      <c r="D665" s="31">
        <v>190.64919999999998</v>
      </c>
      <c r="E665" s="44">
        <f t="shared" si="281"/>
        <v>5868.3091999999997</v>
      </c>
      <c r="F665" s="33"/>
      <c r="G665" s="42">
        <f t="shared" si="279"/>
        <v>71.510000000000005</v>
      </c>
      <c r="H665" s="42">
        <f t="shared" si="279"/>
        <v>539.32755628976042</v>
      </c>
      <c r="I665" s="42">
        <f t="shared" si="282"/>
        <v>6479.1467562897606</v>
      </c>
    </row>
    <row r="666" spans="1:9" ht="14.25">
      <c r="A666" s="75">
        <v>43448</v>
      </c>
      <c r="B666" s="75">
        <v>43451</v>
      </c>
      <c r="C666" s="27">
        <v>5551.02</v>
      </c>
      <c r="D666" s="31">
        <v>190.64919999999998</v>
      </c>
      <c r="E666" s="44">
        <f t="shared" si="281"/>
        <v>5741.6692000000003</v>
      </c>
      <c r="F666" s="33"/>
      <c r="G666" s="42">
        <f t="shared" si="279"/>
        <v>71.510000000000005</v>
      </c>
      <c r="H666" s="42">
        <f t="shared" si="279"/>
        <v>539.32755628976042</v>
      </c>
      <c r="I666" s="42">
        <f t="shared" si="282"/>
        <v>6352.5067562897611</v>
      </c>
    </row>
    <row r="667" spans="1:9" ht="14.25">
      <c r="A667" s="75">
        <v>43452</v>
      </c>
      <c r="B667" s="75">
        <v>43454</v>
      </c>
      <c r="C667" s="27">
        <v>5533.68</v>
      </c>
      <c r="D667" s="31">
        <v>190.64919999999998</v>
      </c>
      <c r="E667" s="44">
        <f t="shared" ref="E667:E672" si="283">+C667+D667</f>
        <v>5724.3292000000001</v>
      </c>
      <c r="F667" s="33"/>
      <c r="G667" s="42">
        <f t="shared" si="279"/>
        <v>71.510000000000005</v>
      </c>
      <c r="H667" s="42">
        <f t="shared" si="279"/>
        <v>539.32755628976042</v>
      </c>
      <c r="I667" s="42">
        <f t="shared" ref="I667:I672" si="284">+E667+G667+H667</f>
        <v>6335.166756289761</v>
      </c>
    </row>
    <row r="668" spans="1:9" ht="14.25">
      <c r="A668" s="75">
        <v>43455</v>
      </c>
      <c r="B668" s="75">
        <v>43458</v>
      </c>
      <c r="C668" s="27">
        <v>5436.68</v>
      </c>
      <c r="D668" s="31">
        <v>190.64919999999998</v>
      </c>
      <c r="E668" s="44">
        <f t="shared" si="283"/>
        <v>5627.3292000000001</v>
      </c>
      <c r="F668" s="33"/>
      <c r="G668" s="42">
        <f t="shared" si="279"/>
        <v>71.510000000000005</v>
      </c>
      <c r="H668" s="42">
        <f t="shared" si="279"/>
        <v>539.32755628976042</v>
      </c>
      <c r="I668" s="42">
        <f t="shared" si="284"/>
        <v>6238.166756289761</v>
      </c>
    </row>
    <row r="669" spans="1:9" ht="12.2" customHeight="1">
      <c r="A669" s="75">
        <v>43459</v>
      </c>
      <c r="B669" s="75">
        <v>43461</v>
      </c>
      <c r="C669" s="27">
        <v>5259.85</v>
      </c>
      <c r="D669" s="31">
        <v>190.64919999999998</v>
      </c>
      <c r="E669" s="44">
        <f t="shared" si="283"/>
        <v>5450.4992000000002</v>
      </c>
      <c r="F669" s="33"/>
      <c r="G669" s="42">
        <f t="shared" si="279"/>
        <v>71.510000000000005</v>
      </c>
      <c r="H669" s="42">
        <f t="shared" si="279"/>
        <v>539.32755628976042</v>
      </c>
      <c r="I669" s="42">
        <f t="shared" si="284"/>
        <v>6061.3367562897611</v>
      </c>
    </row>
    <row r="670" spans="1:9" ht="12.2" customHeight="1">
      <c r="A670" s="75">
        <v>43462</v>
      </c>
      <c r="B670" s="75">
        <v>43465</v>
      </c>
      <c r="C670" s="27">
        <v>5332.97</v>
      </c>
      <c r="D670" s="31">
        <v>190.64919999999998</v>
      </c>
      <c r="E670" s="44">
        <f t="shared" si="283"/>
        <v>5523.6192000000001</v>
      </c>
      <c r="F670" s="33"/>
      <c r="G670" s="42">
        <f t="shared" si="279"/>
        <v>71.510000000000005</v>
      </c>
      <c r="H670" s="42">
        <f t="shared" si="279"/>
        <v>539.32755628976042</v>
      </c>
      <c r="I670" s="42">
        <f t="shared" si="284"/>
        <v>6134.456756289761</v>
      </c>
    </row>
    <row r="671" spans="1:9" ht="12.2" customHeight="1">
      <c r="A671" s="75">
        <v>43466</v>
      </c>
      <c r="B671" s="75">
        <v>43468</v>
      </c>
      <c r="C671" s="27">
        <v>5129.74</v>
      </c>
      <c r="D671" s="31">
        <v>186.04919999999998</v>
      </c>
      <c r="E671" s="44">
        <f t="shared" si="283"/>
        <v>5315.7892000000002</v>
      </c>
      <c r="F671" s="33"/>
      <c r="G671" s="42">
        <f t="shared" si="279"/>
        <v>71.510000000000005</v>
      </c>
      <c r="H671" s="47">
        <f>+'Otros Cargos'!E107</f>
        <v>556.39378123979304</v>
      </c>
      <c r="I671" s="42">
        <f t="shared" si="284"/>
        <v>5943.6929812397939</v>
      </c>
    </row>
    <row r="672" spans="1:9" ht="12.2" customHeight="1">
      <c r="A672" s="75">
        <v>43469</v>
      </c>
      <c r="B672" s="75">
        <v>43473</v>
      </c>
      <c r="C672" s="27">
        <v>5242.79</v>
      </c>
      <c r="D672" s="31">
        <v>186.04919999999998</v>
      </c>
      <c r="E672" s="44">
        <f t="shared" si="283"/>
        <v>5428.8392000000003</v>
      </c>
      <c r="F672" s="33"/>
      <c r="G672" s="42">
        <f t="shared" si="279"/>
        <v>71.510000000000005</v>
      </c>
      <c r="H672" s="51">
        <f t="shared" ref="H672:H677" si="285">+H671</f>
        <v>556.39378123979304</v>
      </c>
      <c r="I672" s="42">
        <f t="shared" si="284"/>
        <v>6056.7429812397932</v>
      </c>
    </row>
    <row r="673" spans="1:9" ht="12.2" customHeight="1">
      <c r="A673" s="75">
        <f>+Cartagena!A653</f>
        <v>43474</v>
      </c>
      <c r="B673" s="75">
        <f>+Cartagena!B653</f>
        <v>43475</v>
      </c>
      <c r="C673" s="27">
        <v>5478.91</v>
      </c>
      <c r="D673" s="31">
        <v>186.04919999999998</v>
      </c>
      <c r="E673" s="44">
        <f t="shared" ref="E673:E678" si="286">+C673+D673</f>
        <v>5664.9592000000002</v>
      </c>
      <c r="F673" s="33"/>
      <c r="G673" s="42">
        <f t="shared" si="279"/>
        <v>71.510000000000005</v>
      </c>
      <c r="H673" s="51">
        <f t="shared" si="285"/>
        <v>556.39378123979304</v>
      </c>
      <c r="I673" s="42">
        <f t="shared" ref="I673:I678" si="287">+E673+G673+H673</f>
        <v>6292.862981239794</v>
      </c>
    </row>
    <row r="674" spans="1:9" ht="12.2" customHeight="1">
      <c r="A674" s="75">
        <f>+Cartagena!A654</f>
        <v>43476</v>
      </c>
      <c r="B674" s="75">
        <f>+Cartagena!B654</f>
        <v>43479</v>
      </c>
      <c r="C674" s="27">
        <v>5659.18</v>
      </c>
      <c r="D674" s="31">
        <v>186.04919999999998</v>
      </c>
      <c r="E674" s="44">
        <f t="shared" si="286"/>
        <v>5845.2292000000007</v>
      </c>
      <c r="F674" s="33"/>
      <c r="G674" s="42">
        <f t="shared" si="279"/>
        <v>71.510000000000005</v>
      </c>
      <c r="H674" s="51">
        <f t="shared" si="285"/>
        <v>556.39378123979304</v>
      </c>
      <c r="I674" s="42">
        <f t="shared" si="287"/>
        <v>6473.1329812397944</v>
      </c>
    </row>
    <row r="675" spans="1:9" ht="12.2" customHeight="1">
      <c r="A675" s="75">
        <f>+Cartagena!A655</f>
        <v>43480</v>
      </c>
      <c r="B675" s="75">
        <f>+Cartagena!B655</f>
        <v>43482</v>
      </c>
      <c r="C675" s="27">
        <v>5621.45</v>
      </c>
      <c r="D675" s="31">
        <v>186.04919999999998</v>
      </c>
      <c r="E675" s="44">
        <f t="shared" si="286"/>
        <v>5807.4992000000002</v>
      </c>
      <c r="F675" s="33"/>
      <c r="G675" s="42">
        <f t="shared" si="279"/>
        <v>71.510000000000005</v>
      </c>
      <c r="H675" s="51">
        <f t="shared" si="285"/>
        <v>556.39378123979304</v>
      </c>
      <c r="I675" s="42">
        <f t="shared" si="287"/>
        <v>6435.402981239793</v>
      </c>
    </row>
    <row r="676" spans="1:9" ht="12.2" customHeight="1">
      <c r="A676" s="75">
        <f>+Cartagena!A656</f>
        <v>43483</v>
      </c>
      <c r="B676" s="75">
        <f>+Cartagena!B656</f>
        <v>43486</v>
      </c>
      <c r="C676" s="27">
        <v>5735.43</v>
      </c>
      <c r="D676" s="31">
        <v>186.04919999999998</v>
      </c>
      <c r="E676" s="44">
        <f t="shared" si="286"/>
        <v>5921.4792000000007</v>
      </c>
      <c r="F676" s="33"/>
      <c r="G676" s="42">
        <f t="shared" si="279"/>
        <v>71.510000000000005</v>
      </c>
      <c r="H676" s="51">
        <f t="shared" si="285"/>
        <v>556.39378123979304</v>
      </c>
      <c r="I676" s="42">
        <f t="shared" si="287"/>
        <v>6549.3829812397944</v>
      </c>
    </row>
    <row r="677" spans="1:9" ht="12.2" customHeight="1">
      <c r="A677" s="75">
        <f>+Cartagena!A657</f>
        <v>43487</v>
      </c>
      <c r="B677" s="75">
        <f>+Cartagena!B657</f>
        <v>43489</v>
      </c>
      <c r="C677" s="27">
        <v>5816.61</v>
      </c>
      <c r="D677" s="31">
        <v>186.04919999999998</v>
      </c>
      <c r="E677" s="44">
        <f t="shared" si="286"/>
        <v>6002.6592000000001</v>
      </c>
      <c r="F677" s="33"/>
      <c r="G677" s="42">
        <f t="shared" si="279"/>
        <v>71.510000000000005</v>
      </c>
      <c r="H677" s="51">
        <f t="shared" si="285"/>
        <v>556.39378123979304</v>
      </c>
      <c r="I677" s="42">
        <f t="shared" si="287"/>
        <v>6630.5629812397929</v>
      </c>
    </row>
    <row r="678" spans="1:9" ht="12.2" customHeight="1">
      <c r="A678" s="75">
        <f>+Cartagena!A658</f>
        <v>43490</v>
      </c>
      <c r="B678" s="75">
        <f>+Cartagena!B658</f>
        <v>43493</v>
      </c>
      <c r="C678" s="27">
        <v>5754.41</v>
      </c>
      <c r="D678" s="31">
        <v>186.04919999999998</v>
      </c>
      <c r="E678" s="44">
        <f t="shared" si="286"/>
        <v>5940.4592000000002</v>
      </c>
      <c r="F678" s="33"/>
      <c r="G678" s="42">
        <f t="shared" si="279"/>
        <v>71.510000000000005</v>
      </c>
      <c r="H678" s="51">
        <f t="shared" ref="H678:H683" si="288">+H677</f>
        <v>556.39378123979304</v>
      </c>
      <c r="I678" s="42">
        <f t="shared" si="287"/>
        <v>6568.362981239794</v>
      </c>
    </row>
    <row r="679" spans="1:9" ht="12.2" customHeight="1">
      <c r="A679" s="75">
        <f>+Cartagena!A659</f>
        <v>43494</v>
      </c>
      <c r="B679" s="75">
        <f>+Cartagena!B659</f>
        <v>43496</v>
      </c>
      <c r="C679" s="27">
        <v>5817.13</v>
      </c>
      <c r="D679" s="31">
        <v>186.04919999999998</v>
      </c>
      <c r="E679" s="44">
        <f t="shared" ref="E679:E684" si="289">+C679+D679</f>
        <v>6003.1792000000005</v>
      </c>
      <c r="F679" s="33"/>
      <c r="G679" s="42">
        <f t="shared" si="279"/>
        <v>71.510000000000005</v>
      </c>
      <c r="H679" s="51">
        <f t="shared" si="288"/>
        <v>556.39378123979304</v>
      </c>
      <c r="I679" s="42">
        <f t="shared" ref="I679:I684" si="290">+E679+G679+H679</f>
        <v>6631.0829812397933</v>
      </c>
    </row>
    <row r="680" spans="1:9" ht="12.2" customHeight="1">
      <c r="A680" s="75">
        <f>+Cartagena!A660</f>
        <v>43497</v>
      </c>
      <c r="B680" s="75">
        <f>+Cartagena!B660</f>
        <v>43500</v>
      </c>
      <c r="C680" s="27">
        <v>5871.11</v>
      </c>
      <c r="D680" s="31">
        <v>199.00139999999999</v>
      </c>
      <c r="E680" s="44">
        <f t="shared" si="289"/>
        <v>6070.1113999999998</v>
      </c>
      <c r="F680" s="33"/>
      <c r="G680" s="42">
        <f t="shared" si="279"/>
        <v>71.510000000000005</v>
      </c>
      <c r="H680" s="51">
        <f t="shared" si="288"/>
        <v>556.39378123979304</v>
      </c>
      <c r="I680" s="42">
        <f t="shared" si="290"/>
        <v>6698.0151812397926</v>
      </c>
    </row>
    <row r="681" spans="1:9" ht="12.2" customHeight="1">
      <c r="A681" s="75">
        <f>+Cartagena!A661</f>
        <v>43501</v>
      </c>
      <c r="B681" s="75">
        <f>+Cartagena!B661</f>
        <v>43503</v>
      </c>
      <c r="C681" s="27">
        <v>5816.85</v>
      </c>
      <c r="D681" s="31">
        <v>199.00139999999999</v>
      </c>
      <c r="E681" s="44">
        <f t="shared" si="289"/>
        <v>6015.8514000000005</v>
      </c>
      <c r="F681" s="33"/>
      <c r="G681" s="42">
        <f t="shared" si="279"/>
        <v>71.510000000000005</v>
      </c>
      <c r="H681" s="51">
        <f t="shared" si="288"/>
        <v>556.39378123979304</v>
      </c>
      <c r="I681" s="42">
        <f t="shared" si="290"/>
        <v>6643.7551812397942</v>
      </c>
    </row>
    <row r="682" spans="1:9" ht="12.2" customHeight="1">
      <c r="A682" s="75">
        <f>+Cartagena!A662</f>
        <v>43504</v>
      </c>
      <c r="B682" s="75">
        <f>+Cartagena!B662</f>
        <v>43507</v>
      </c>
      <c r="C682" s="27">
        <v>5719.45</v>
      </c>
      <c r="D682" s="31">
        <v>199.00139999999999</v>
      </c>
      <c r="E682" s="44">
        <f t="shared" si="289"/>
        <v>5918.4513999999999</v>
      </c>
      <c r="F682" s="33"/>
      <c r="G682" s="42">
        <f t="shared" si="279"/>
        <v>71.510000000000005</v>
      </c>
      <c r="H682" s="51">
        <f t="shared" si="288"/>
        <v>556.39378123979304</v>
      </c>
      <c r="I682" s="42">
        <f t="shared" si="290"/>
        <v>6546.3551812397927</v>
      </c>
    </row>
    <row r="683" spans="1:9" ht="12.2" customHeight="1">
      <c r="A683" s="75">
        <f>+Cartagena!A663</f>
        <v>43508</v>
      </c>
      <c r="B683" s="75">
        <f>+Cartagena!B663</f>
        <v>43510</v>
      </c>
      <c r="C683" s="27">
        <v>5742.59</v>
      </c>
      <c r="D683" s="31">
        <v>199.00139999999999</v>
      </c>
      <c r="E683" s="44">
        <f t="shared" si="289"/>
        <v>5941.5914000000002</v>
      </c>
      <c r="F683" s="33"/>
      <c r="G683" s="42">
        <f t="shared" si="279"/>
        <v>71.510000000000005</v>
      </c>
      <c r="H683" s="51">
        <f t="shared" si="288"/>
        <v>556.39378123979304</v>
      </c>
      <c r="I683" s="42">
        <f t="shared" si="290"/>
        <v>6569.495181239794</v>
      </c>
    </row>
    <row r="684" spans="1:9" ht="12.2" customHeight="1">
      <c r="A684" s="75">
        <f>+Cartagena!A664</f>
        <v>43511</v>
      </c>
      <c r="B684" s="75">
        <f>+Cartagena!B664</f>
        <v>43514</v>
      </c>
      <c r="C684" s="27">
        <v>5889.95</v>
      </c>
      <c r="D684" s="31">
        <v>199.00139999999999</v>
      </c>
      <c r="E684" s="44">
        <f t="shared" si="289"/>
        <v>6088.9513999999999</v>
      </c>
      <c r="F684" s="33"/>
      <c r="G684" s="42">
        <f t="shared" si="279"/>
        <v>71.510000000000005</v>
      </c>
      <c r="H684" s="51">
        <f t="shared" ref="H684:H689" si="291">+H683</f>
        <v>556.39378123979304</v>
      </c>
      <c r="I684" s="42">
        <f t="shared" si="290"/>
        <v>6716.8551812397927</v>
      </c>
    </row>
    <row r="685" spans="1:9" ht="12.2" customHeight="1">
      <c r="A685" s="75">
        <f>+Cartagena!A665</f>
        <v>43515</v>
      </c>
      <c r="B685" s="75">
        <f>+Cartagena!B665</f>
        <v>43517</v>
      </c>
      <c r="C685" s="27">
        <v>6192.29</v>
      </c>
      <c r="D685" s="31">
        <v>199.00139999999999</v>
      </c>
      <c r="E685" s="44">
        <f t="shared" ref="E685:E690" si="292">+C685+D685</f>
        <v>6391.2914000000001</v>
      </c>
      <c r="F685" s="33"/>
      <c r="G685" s="42">
        <f t="shared" si="279"/>
        <v>71.510000000000005</v>
      </c>
      <c r="H685" s="51">
        <f t="shared" si="291"/>
        <v>556.39378123979304</v>
      </c>
      <c r="I685" s="42">
        <f t="shared" ref="I685:I690" si="293">+E685+G685+H685</f>
        <v>7019.1951812397929</v>
      </c>
    </row>
    <row r="686" spans="1:9" ht="12.2" customHeight="1">
      <c r="A686" s="75">
        <f>+Cartagena!A666</f>
        <v>43518</v>
      </c>
      <c r="B686" s="75">
        <f>+Cartagena!B666</f>
        <v>43521</v>
      </c>
      <c r="C686" s="27">
        <v>6124.58</v>
      </c>
      <c r="D686" s="31">
        <v>199.00139999999999</v>
      </c>
      <c r="E686" s="44">
        <f t="shared" si="292"/>
        <v>6323.5814</v>
      </c>
      <c r="F686" s="33"/>
      <c r="G686" s="42">
        <f t="shared" si="279"/>
        <v>71.510000000000005</v>
      </c>
      <c r="H686" s="51">
        <f t="shared" si="291"/>
        <v>556.39378123979304</v>
      </c>
      <c r="I686" s="42">
        <f t="shared" si="293"/>
        <v>6951.4851812397937</v>
      </c>
    </row>
    <row r="687" spans="1:9" ht="12.2" customHeight="1">
      <c r="A687" s="75">
        <f>+Cartagena!A667</f>
        <v>43522</v>
      </c>
      <c r="B687" s="75">
        <f>+Cartagena!B667</f>
        <v>43524</v>
      </c>
      <c r="C687" s="27">
        <v>6165.76</v>
      </c>
      <c r="D687" s="31">
        <v>199.00139999999999</v>
      </c>
      <c r="E687" s="44">
        <f t="shared" si="292"/>
        <v>6364.7614000000003</v>
      </c>
      <c r="F687" s="33"/>
      <c r="G687" s="42">
        <f t="shared" si="279"/>
        <v>71.510000000000005</v>
      </c>
      <c r="H687" s="51">
        <f t="shared" si="291"/>
        <v>556.39378123979304</v>
      </c>
      <c r="I687" s="42">
        <f t="shared" si="293"/>
        <v>6992.665181239794</v>
      </c>
    </row>
    <row r="688" spans="1:9" ht="12.2" customHeight="1">
      <c r="A688" s="75">
        <f>+Cartagena!A668</f>
        <v>43525</v>
      </c>
      <c r="B688" s="75">
        <f>+Cartagena!B668</f>
        <v>43528</v>
      </c>
      <c r="C688" s="27">
        <v>6099.05</v>
      </c>
      <c r="D688" s="31">
        <v>199.00139999999999</v>
      </c>
      <c r="E688" s="44">
        <f t="shared" si="292"/>
        <v>6298.0514000000003</v>
      </c>
      <c r="F688" s="33"/>
      <c r="G688" s="42">
        <f t="shared" si="279"/>
        <v>71.510000000000005</v>
      </c>
      <c r="H688" s="51">
        <f t="shared" si="291"/>
        <v>556.39378123979304</v>
      </c>
      <c r="I688" s="42">
        <f t="shared" si="293"/>
        <v>6925.9551812397931</v>
      </c>
    </row>
    <row r="689" spans="1:10" ht="12.2" customHeight="1">
      <c r="A689" s="75">
        <f>+Cartagena!A669</f>
        <v>43529</v>
      </c>
      <c r="B689" s="75">
        <f>+Cartagena!B669</f>
        <v>43531</v>
      </c>
      <c r="C689" s="27">
        <v>6002.11</v>
      </c>
      <c r="D689" s="31">
        <v>199.00139999999999</v>
      </c>
      <c r="E689" s="44">
        <f t="shared" si="292"/>
        <v>6201.1113999999998</v>
      </c>
      <c r="F689" s="33"/>
      <c r="G689" s="42">
        <f t="shared" si="279"/>
        <v>71.510000000000005</v>
      </c>
      <c r="H689" s="51">
        <f t="shared" si="291"/>
        <v>556.39378123979304</v>
      </c>
      <c r="I689" s="42">
        <f t="shared" si="293"/>
        <v>6829.0151812397926</v>
      </c>
    </row>
    <row r="690" spans="1:10" ht="12.2" customHeight="1">
      <c r="A690" s="75">
        <f>+Cartagena!A670</f>
        <v>43532</v>
      </c>
      <c r="B690" s="75">
        <v>43532</v>
      </c>
      <c r="C690" s="27">
        <v>6071.86</v>
      </c>
      <c r="D690" s="31">
        <v>199.00139999999999</v>
      </c>
      <c r="E690" s="44">
        <f t="shared" si="292"/>
        <v>6270.8613999999998</v>
      </c>
      <c r="F690" s="33"/>
      <c r="G690" s="42">
        <f t="shared" si="279"/>
        <v>71.510000000000005</v>
      </c>
      <c r="H690" s="51">
        <f t="shared" ref="H690:H695" si="294">+H689</f>
        <v>556.39378123979304</v>
      </c>
      <c r="I690" s="42">
        <f t="shared" si="293"/>
        <v>6898.7651812397926</v>
      </c>
    </row>
    <row r="691" spans="1:10" ht="12.2" customHeight="1">
      <c r="A691" s="75">
        <v>43533</v>
      </c>
      <c r="B691" s="75">
        <v>43535</v>
      </c>
      <c r="C691" s="27">
        <v>6071.86</v>
      </c>
      <c r="D691" s="46">
        <v>203.73500000000001</v>
      </c>
      <c r="E691" s="44">
        <f t="shared" ref="E691:E696" si="295">+C691+D691</f>
        <v>6275.5949999999993</v>
      </c>
      <c r="F691" s="33"/>
      <c r="G691" s="42">
        <f t="shared" si="279"/>
        <v>71.510000000000005</v>
      </c>
      <c r="H691" s="51">
        <f t="shared" si="294"/>
        <v>556.39378123979304</v>
      </c>
      <c r="I691" s="42">
        <f t="shared" ref="I691:I696" si="296">+E691+G691+H691</f>
        <v>6903.4987812397922</v>
      </c>
      <c r="J691" s="52" t="s">
        <v>40</v>
      </c>
    </row>
    <row r="692" spans="1:10" ht="12.2" customHeight="1">
      <c r="A692" s="75">
        <f>+Cartagena!A671</f>
        <v>43536</v>
      </c>
      <c r="B692" s="75">
        <f>+Cartagena!B671</f>
        <v>43538</v>
      </c>
      <c r="C692" s="27">
        <v>6063.62</v>
      </c>
      <c r="D692" s="46">
        <v>203.73500000000001</v>
      </c>
      <c r="E692" s="44">
        <f t="shared" si="295"/>
        <v>6267.3549999999996</v>
      </c>
      <c r="F692" s="33"/>
      <c r="G692" s="42">
        <f t="shared" si="279"/>
        <v>71.510000000000005</v>
      </c>
      <c r="H692" s="51">
        <f t="shared" si="294"/>
        <v>556.39378123979304</v>
      </c>
      <c r="I692" s="42">
        <f t="shared" si="296"/>
        <v>6895.2587812397924</v>
      </c>
      <c r="J692" s="52" t="s">
        <v>40</v>
      </c>
    </row>
    <row r="693" spans="1:10" ht="14.25">
      <c r="A693" s="75">
        <f>+Cartagena!A672</f>
        <v>43539</v>
      </c>
      <c r="B693" s="75">
        <f>+Cartagena!B672</f>
        <v>43542</v>
      </c>
      <c r="C693" s="27">
        <v>6114.12</v>
      </c>
      <c r="D693" s="31">
        <v>203.73500000000001</v>
      </c>
      <c r="E693" s="51">
        <f t="shared" si="295"/>
        <v>6317.8549999999996</v>
      </c>
      <c r="F693" s="53"/>
      <c r="G693" s="54">
        <f t="shared" ref="G693:G698" si="297">+G692</f>
        <v>71.510000000000005</v>
      </c>
      <c r="H693" s="51">
        <f t="shared" si="294"/>
        <v>556.39378123979304</v>
      </c>
      <c r="I693" s="54">
        <f t="shared" si="296"/>
        <v>6945.7587812397924</v>
      </c>
    </row>
    <row r="694" spans="1:10" ht="14.25">
      <c r="A694" s="75">
        <f>+Cartagena!A673</f>
        <v>43543</v>
      </c>
      <c r="B694" s="75">
        <f>+Cartagena!B673</f>
        <v>43545</v>
      </c>
      <c r="C694" s="27">
        <v>6039.1</v>
      </c>
      <c r="D694" s="31">
        <v>203.73500000000001</v>
      </c>
      <c r="E694" s="51">
        <f t="shared" si="295"/>
        <v>6242.835</v>
      </c>
      <c r="F694" s="53"/>
      <c r="G694" s="54">
        <f t="shared" si="297"/>
        <v>71.510000000000005</v>
      </c>
      <c r="H694" s="51">
        <f t="shared" si="294"/>
        <v>556.39378123979304</v>
      </c>
      <c r="I694" s="54">
        <f t="shared" si="296"/>
        <v>6870.7387812397938</v>
      </c>
    </row>
    <row r="695" spans="1:10" ht="14.25">
      <c r="A695" s="75">
        <f>+Cartagena!A674</f>
        <v>43546</v>
      </c>
      <c r="B695" s="75">
        <f>+Cartagena!B674</f>
        <v>43550</v>
      </c>
      <c r="C695" s="27">
        <v>6074.98</v>
      </c>
      <c r="D695" s="31">
        <v>203.73500000000001</v>
      </c>
      <c r="E695" s="51">
        <f t="shared" si="295"/>
        <v>6278.7149999999992</v>
      </c>
      <c r="F695" s="53"/>
      <c r="G695" s="54">
        <f t="shared" si="297"/>
        <v>71.510000000000005</v>
      </c>
      <c r="H695" s="51">
        <f t="shared" si="294"/>
        <v>556.39378123979304</v>
      </c>
      <c r="I695" s="54">
        <f t="shared" si="296"/>
        <v>6906.618781239793</v>
      </c>
    </row>
    <row r="696" spans="1:10" ht="14.25">
      <c r="A696" s="75">
        <f>+Cartagena!A675</f>
        <v>43551</v>
      </c>
      <c r="B696" s="75">
        <f>+Cartagena!B675</f>
        <v>43552</v>
      </c>
      <c r="C696" s="27">
        <v>6057.32</v>
      </c>
      <c r="D696" s="31">
        <v>203.73500000000001</v>
      </c>
      <c r="E696" s="51">
        <f t="shared" si="295"/>
        <v>6261.0549999999994</v>
      </c>
      <c r="F696" s="53"/>
      <c r="G696" s="54">
        <f t="shared" si="297"/>
        <v>71.510000000000005</v>
      </c>
      <c r="H696" s="51">
        <f t="shared" ref="H696:H701" si="298">+H695</f>
        <v>556.39378123979304</v>
      </c>
      <c r="I696" s="54">
        <f t="shared" si="296"/>
        <v>6888.9587812397931</v>
      </c>
    </row>
    <row r="697" spans="1:10" ht="14.25">
      <c r="A697" s="75">
        <f>+Cartagena!A676</f>
        <v>43553</v>
      </c>
      <c r="B697" s="75">
        <f>+Cartagena!B676</f>
        <v>43556</v>
      </c>
      <c r="C697" s="27">
        <v>6094.27</v>
      </c>
      <c r="D697" s="31">
        <v>203.73500000000001</v>
      </c>
      <c r="E697" s="51">
        <f t="shared" ref="E697:E702" si="299">+C697+D697</f>
        <v>6298.0050000000001</v>
      </c>
      <c r="F697" s="53"/>
      <c r="G697" s="54">
        <f t="shared" si="297"/>
        <v>71.510000000000005</v>
      </c>
      <c r="H697" s="51">
        <f t="shared" si="298"/>
        <v>556.39378123979304</v>
      </c>
      <c r="I697" s="54">
        <f t="shared" ref="I697:I702" si="300">+E697+G697+H697</f>
        <v>6925.9087812397938</v>
      </c>
    </row>
    <row r="698" spans="1:10" ht="14.25">
      <c r="A698" s="75">
        <f>+Cartagena!A677</f>
        <v>43557</v>
      </c>
      <c r="B698" s="75">
        <f>+Cartagena!B677</f>
        <v>43559</v>
      </c>
      <c r="C698" s="27">
        <v>6151.19</v>
      </c>
      <c r="D698" s="31">
        <v>203.73500000000001</v>
      </c>
      <c r="E698" s="51">
        <f t="shared" si="299"/>
        <v>6354.9249999999993</v>
      </c>
      <c r="F698" s="53"/>
      <c r="G698" s="54">
        <f t="shared" si="297"/>
        <v>71.510000000000005</v>
      </c>
      <c r="H698" s="51">
        <f t="shared" si="298"/>
        <v>556.39378123979304</v>
      </c>
      <c r="I698" s="54">
        <f t="shared" si="300"/>
        <v>6982.8287812397921</v>
      </c>
    </row>
    <row r="699" spans="1:10" ht="14.25">
      <c r="A699" s="75">
        <f>+Cartagena!A678</f>
        <v>43560</v>
      </c>
      <c r="B699" s="75">
        <f>+Cartagena!B678</f>
        <v>43563</v>
      </c>
      <c r="C699" s="27">
        <v>6159.09</v>
      </c>
      <c r="D699" s="31">
        <v>203.73500000000001</v>
      </c>
      <c r="E699" s="51">
        <f t="shared" si="299"/>
        <v>6362.8249999999998</v>
      </c>
      <c r="F699" s="53"/>
      <c r="G699" s="54">
        <f t="shared" ref="G699:G704" si="301">+G698</f>
        <v>71.510000000000005</v>
      </c>
      <c r="H699" s="51">
        <f t="shared" si="298"/>
        <v>556.39378123979304</v>
      </c>
      <c r="I699" s="54">
        <f t="shared" si="300"/>
        <v>6990.7287812397935</v>
      </c>
    </row>
    <row r="700" spans="1:10" ht="14.25">
      <c r="A700" s="75">
        <f>+Cartagena!A679</f>
        <v>43564</v>
      </c>
      <c r="B700" s="75">
        <f>+Cartagena!B679</f>
        <v>43566</v>
      </c>
      <c r="C700" s="27">
        <v>6241.83</v>
      </c>
      <c r="D700" s="31">
        <v>203.73500000000001</v>
      </c>
      <c r="E700" s="51">
        <f t="shared" si="299"/>
        <v>6445.5649999999996</v>
      </c>
      <c r="F700" s="53"/>
      <c r="G700" s="54">
        <f t="shared" si="301"/>
        <v>71.510000000000005</v>
      </c>
      <c r="H700" s="51">
        <f t="shared" si="298"/>
        <v>556.39378123979304</v>
      </c>
      <c r="I700" s="54">
        <f t="shared" si="300"/>
        <v>7073.4687812397933</v>
      </c>
    </row>
    <row r="701" spans="1:10" ht="14.25">
      <c r="A701" s="75">
        <f>+Cartagena!A680</f>
        <v>43567</v>
      </c>
      <c r="B701" s="75">
        <f>+Cartagena!B680</f>
        <v>43570</v>
      </c>
      <c r="C701" s="27">
        <v>6316.09</v>
      </c>
      <c r="D701" s="31">
        <v>203.73500000000001</v>
      </c>
      <c r="E701" s="51">
        <f t="shared" si="299"/>
        <v>6519.8249999999998</v>
      </c>
      <c r="F701" s="53"/>
      <c r="G701" s="54">
        <f t="shared" si="301"/>
        <v>71.510000000000005</v>
      </c>
      <c r="H701" s="51">
        <f t="shared" si="298"/>
        <v>556.39378123979304</v>
      </c>
      <c r="I701" s="54">
        <f t="shared" si="300"/>
        <v>7147.7287812397935</v>
      </c>
    </row>
    <row r="702" spans="1:10" ht="14.25">
      <c r="A702" s="75">
        <f>+Cartagena!A681</f>
        <v>43571</v>
      </c>
      <c r="B702" s="75">
        <f>+Cartagena!B681</f>
        <v>43572</v>
      </c>
      <c r="C702" s="27">
        <v>6280.46</v>
      </c>
      <c r="D702" s="31">
        <v>203.73500000000001</v>
      </c>
      <c r="E702" s="51">
        <f t="shared" si="299"/>
        <v>6484.1949999999997</v>
      </c>
      <c r="F702" s="53"/>
      <c r="G702" s="54">
        <f t="shared" si="301"/>
        <v>71.510000000000005</v>
      </c>
      <c r="H702" s="51">
        <f t="shared" ref="H702:H791" si="302">+H701</f>
        <v>556.39378123979304</v>
      </c>
      <c r="I702" s="54">
        <f t="shared" si="300"/>
        <v>7112.0987812397925</v>
      </c>
    </row>
    <row r="703" spans="1:10" ht="14.25">
      <c r="A703" s="75">
        <f>+Cartagena!A682</f>
        <v>43573</v>
      </c>
      <c r="B703" s="75">
        <f>+Cartagena!B682</f>
        <v>43577</v>
      </c>
      <c r="C703" s="27">
        <v>6362.62</v>
      </c>
      <c r="D703" s="31">
        <v>203.73500000000001</v>
      </c>
      <c r="E703" s="51">
        <f t="shared" ref="E703:E708" si="303">+C703+D703</f>
        <v>6566.3549999999996</v>
      </c>
      <c r="F703" s="53"/>
      <c r="G703" s="54">
        <f t="shared" si="301"/>
        <v>71.510000000000005</v>
      </c>
      <c r="H703" s="51">
        <f t="shared" si="302"/>
        <v>556.39378123979304</v>
      </c>
      <c r="I703" s="54">
        <f t="shared" ref="I703:I708" si="304">+E703+G703+H703</f>
        <v>7194.2587812397924</v>
      </c>
    </row>
    <row r="704" spans="1:10" ht="14.25">
      <c r="A704" s="75">
        <f>+Cartagena!A683</f>
        <v>43578</v>
      </c>
      <c r="B704" s="75">
        <f>+Cartagena!B683</f>
        <v>43580</v>
      </c>
      <c r="C704" s="27">
        <v>6378.28</v>
      </c>
      <c r="D704" s="31">
        <v>203.73500000000001</v>
      </c>
      <c r="E704" s="51">
        <f t="shared" si="303"/>
        <v>6582.0149999999994</v>
      </c>
      <c r="F704" s="53"/>
      <c r="G704" s="54">
        <f t="shared" si="301"/>
        <v>71.510000000000005</v>
      </c>
      <c r="H704" s="51">
        <f t="shared" si="302"/>
        <v>556.39378123979304</v>
      </c>
      <c r="I704" s="54">
        <f t="shared" si="304"/>
        <v>7209.9187812397922</v>
      </c>
    </row>
    <row r="705" spans="1:9" ht="14.25">
      <c r="A705" s="75">
        <f>+Cartagena!A684</f>
        <v>43581</v>
      </c>
      <c r="B705" s="75">
        <f>+Cartagena!B684</f>
        <v>43584</v>
      </c>
      <c r="C705" s="27">
        <v>6504.27</v>
      </c>
      <c r="D705" s="31">
        <v>203.73500000000001</v>
      </c>
      <c r="E705" s="51">
        <f t="shared" si="303"/>
        <v>6708.0050000000001</v>
      </c>
      <c r="F705" s="53"/>
      <c r="G705" s="54">
        <f t="shared" ref="G705:G710" si="305">+G704</f>
        <v>71.510000000000005</v>
      </c>
      <c r="H705" s="51">
        <f t="shared" si="302"/>
        <v>556.39378123979304</v>
      </c>
      <c r="I705" s="54">
        <f t="shared" si="304"/>
        <v>7335.9087812397938</v>
      </c>
    </row>
    <row r="706" spans="1:9" ht="14.25">
      <c r="A706" s="75">
        <f>+Cartagena!A685</f>
        <v>43585</v>
      </c>
      <c r="B706" s="75">
        <f>+Cartagena!B685</f>
        <v>43587</v>
      </c>
      <c r="C706" s="27">
        <v>6468.35</v>
      </c>
      <c r="D706" s="31">
        <v>203.73500000000001</v>
      </c>
      <c r="E706" s="51">
        <f t="shared" si="303"/>
        <v>6672.085</v>
      </c>
      <c r="F706" s="53"/>
      <c r="G706" s="54">
        <f t="shared" si="305"/>
        <v>71.510000000000005</v>
      </c>
      <c r="H706" s="51">
        <f t="shared" si="302"/>
        <v>556.39378123979304</v>
      </c>
      <c r="I706" s="54">
        <f t="shared" si="304"/>
        <v>7299.9887812397938</v>
      </c>
    </row>
    <row r="707" spans="1:9" ht="14.25">
      <c r="A707" s="75">
        <f>+Cartagena!A686</f>
        <v>43588</v>
      </c>
      <c r="B707" s="75">
        <f>+Cartagena!B686</f>
        <v>43591</v>
      </c>
      <c r="C707" s="27">
        <v>6574.11</v>
      </c>
      <c r="D707" s="31">
        <v>203.73500000000001</v>
      </c>
      <c r="E707" s="51">
        <f t="shared" si="303"/>
        <v>6777.8449999999993</v>
      </c>
      <c r="F707" s="53"/>
      <c r="G707" s="54">
        <f t="shared" si="305"/>
        <v>71.510000000000005</v>
      </c>
      <c r="H707" s="51">
        <f t="shared" si="302"/>
        <v>556.39378123979304</v>
      </c>
      <c r="I707" s="54">
        <f t="shared" si="304"/>
        <v>7405.7487812397922</v>
      </c>
    </row>
    <row r="708" spans="1:9" ht="14.25">
      <c r="A708" s="75">
        <f>+Cartagena!A687</f>
        <v>43592</v>
      </c>
      <c r="B708" s="75">
        <f>+Cartagena!B687</f>
        <v>43594</v>
      </c>
      <c r="C708" s="27">
        <v>6594.32</v>
      </c>
      <c r="D708" s="31">
        <v>203.73500000000001</v>
      </c>
      <c r="E708" s="51">
        <f t="shared" si="303"/>
        <v>6798.0549999999994</v>
      </c>
      <c r="F708" s="53"/>
      <c r="G708" s="54">
        <f t="shared" si="305"/>
        <v>71.510000000000005</v>
      </c>
      <c r="H708" s="51">
        <f t="shared" si="302"/>
        <v>556.39378123979304</v>
      </c>
      <c r="I708" s="54">
        <f t="shared" si="304"/>
        <v>7425.9587812397931</v>
      </c>
    </row>
    <row r="709" spans="1:9" ht="14.25">
      <c r="A709" s="75">
        <f>+Cartagena!A688</f>
        <v>43595</v>
      </c>
      <c r="B709" s="75">
        <f>+Cartagena!B688</f>
        <v>43598</v>
      </c>
      <c r="C709" s="27">
        <v>6592.64</v>
      </c>
      <c r="D709" s="31">
        <v>203.73500000000001</v>
      </c>
      <c r="E709" s="51">
        <f t="shared" ref="E709:E714" si="306">+C709+D709</f>
        <v>6796.375</v>
      </c>
      <c r="F709" s="53"/>
      <c r="G709" s="54">
        <f t="shared" si="305"/>
        <v>71.510000000000005</v>
      </c>
      <c r="H709" s="51">
        <f t="shared" si="302"/>
        <v>556.39378123979304</v>
      </c>
      <c r="I709" s="54">
        <f t="shared" ref="I709:I714" si="307">+E709+G709+H709</f>
        <v>7424.2787812397928</v>
      </c>
    </row>
    <row r="710" spans="1:9" ht="14.25">
      <c r="A710" s="75">
        <f>+Cartagena!A689</f>
        <v>43599</v>
      </c>
      <c r="B710" s="75">
        <f>+Cartagena!B689</f>
        <v>43601</v>
      </c>
      <c r="C710" s="27">
        <v>6575.36</v>
      </c>
      <c r="D710" s="31">
        <v>203.73500000000001</v>
      </c>
      <c r="E710" s="51">
        <f t="shared" si="306"/>
        <v>6779.0949999999993</v>
      </c>
      <c r="F710" s="53"/>
      <c r="G710" s="54">
        <f t="shared" si="305"/>
        <v>71.510000000000005</v>
      </c>
      <c r="H710" s="51">
        <f t="shared" si="302"/>
        <v>556.39378123979304</v>
      </c>
      <c r="I710" s="54">
        <f t="shared" si="307"/>
        <v>7406.9987812397922</v>
      </c>
    </row>
    <row r="711" spans="1:9" ht="14.25">
      <c r="A711" s="75">
        <f>+Cartagena!A690</f>
        <v>43602</v>
      </c>
      <c r="B711" s="75">
        <f>+Cartagena!B690</f>
        <v>43605</v>
      </c>
      <c r="C711" s="27">
        <v>6677.46</v>
      </c>
      <c r="D711" s="31">
        <v>203.73500000000001</v>
      </c>
      <c r="E711" s="51">
        <f t="shared" si="306"/>
        <v>6881.1949999999997</v>
      </c>
      <c r="F711" s="53"/>
      <c r="G711" s="54">
        <f t="shared" ref="G711:G716" si="308">+G710</f>
        <v>71.510000000000005</v>
      </c>
      <c r="H711" s="51">
        <f t="shared" si="302"/>
        <v>556.39378123979304</v>
      </c>
      <c r="I711" s="54">
        <f t="shared" si="307"/>
        <v>7509.0987812397925</v>
      </c>
    </row>
    <row r="712" spans="1:9" ht="14.25">
      <c r="A712" s="75">
        <f>+Cartagena!A691</f>
        <v>43606</v>
      </c>
      <c r="B712" s="75">
        <f>+Cartagena!B691</f>
        <v>43608</v>
      </c>
      <c r="C712" s="27">
        <v>6719.02</v>
      </c>
      <c r="D712" s="31">
        <v>203.73500000000001</v>
      </c>
      <c r="E712" s="51">
        <f t="shared" si="306"/>
        <v>6922.7550000000001</v>
      </c>
      <c r="F712" s="53"/>
      <c r="G712" s="54">
        <f t="shared" si="308"/>
        <v>71.510000000000005</v>
      </c>
      <c r="H712" s="51">
        <f t="shared" si="302"/>
        <v>556.39378123979304</v>
      </c>
      <c r="I712" s="54">
        <f t="shared" si="307"/>
        <v>7550.6587812397938</v>
      </c>
    </row>
    <row r="713" spans="1:9" ht="14.25">
      <c r="A713" s="75">
        <f>+Cartagena!A692</f>
        <v>43609</v>
      </c>
      <c r="B713" s="75">
        <f>+Cartagena!B692</f>
        <v>43612</v>
      </c>
      <c r="C713" s="27">
        <v>6672.81</v>
      </c>
      <c r="D713" s="31">
        <v>203.73500000000001</v>
      </c>
      <c r="E713" s="51">
        <f t="shared" si="306"/>
        <v>6876.5450000000001</v>
      </c>
      <c r="F713" s="53"/>
      <c r="G713" s="54">
        <f t="shared" si="308"/>
        <v>71.510000000000005</v>
      </c>
      <c r="H713" s="51">
        <f t="shared" si="302"/>
        <v>556.39378123979304</v>
      </c>
      <c r="I713" s="54">
        <f t="shared" si="307"/>
        <v>7504.4487812397929</v>
      </c>
    </row>
    <row r="714" spans="1:9" ht="14.25">
      <c r="A714" s="75">
        <f>+Cartagena!A693</f>
        <v>43613</v>
      </c>
      <c r="B714" s="75">
        <f>+Cartagena!B693</f>
        <v>43615</v>
      </c>
      <c r="C714" s="27">
        <v>6461.16</v>
      </c>
      <c r="D714" s="31">
        <v>203.73500000000001</v>
      </c>
      <c r="E714" s="51">
        <f t="shared" si="306"/>
        <v>6664.8949999999995</v>
      </c>
      <c r="F714" s="53"/>
      <c r="G714" s="54">
        <f t="shared" si="308"/>
        <v>71.510000000000005</v>
      </c>
      <c r="H714" s="51">
        <f t="shared" si="302"/>
        <v>556.39378123979304</v>
      </c>
      <c r="I714" s="54">
        <f t="shared" si="307"/>
        <v>7292.7987812397932</v>
      </c>
    </row>
    <row r="715" spans="1:9" ht="14.25">
      <c r="A715" s="75">
        <f>+Cartagena!A694</f>
        <v>43616</v>
      </c>
      <c r="B715" s="75">
        <f>+Cartagena!B694</f>
        <v>43620</v>
      </c>
      <c r="C715" s="27">
        <v>6451.92</v>
      </c>
      <c r="D715" s="31">
        <v>203.73500000000001</v>
      </c>
      <c r="E715" s="51">
        <f t="shared" ref="E715:E720" si="309">+C715+D715</f>
        <v>6655.6549999999997</v>
      </c>
      <c r="F715" s="53"/>
      <c r="G715" s="54">
        <f t="shared" si="308"/>
        <v>71.510000000000005</v>
      </c>
      <c r="H715" s="51">
        <f t="shared" si="302"/>
        <v>556.39378123979304</v>
      </c>
      <c r="I715" s="54">
        <f t="shared" ref="I715:I720" si="310">+E715+G715+H715</f>
        <v>7283.5587812397935</v>
      </c>
    </row>
    <row r="716" spans="1:9" ht="14.25">
      <c r="A716" s="75">
        <f>+Cartagena!A695</f>
        <v>43621</v>
      </c>
      <c r="B716" s="75">
        <f>+Cartagena!B695</f>
        <v>43622</v>
      </c>
      <c r="C716" s="27">
        <v>5955.77</v>
      </c>
      <c r="D716" s="31">
        <v>203.73500000000001</v>
      </c>
      <c r="E716" s="51">
        <f t="shared" si="309"/>
        <v>6159.5050000000001</v>
      </c>
      <c r="F716" s="53"/>
      <c r="G716" s="54">
        <f t="shared" si="308"/>
        <v>71.510000000000005</v>
      </c>
      <c r="H716" s="51">
        <f t="shared" si="302"/>
        <v>556.39378123979304</v>
      </c>
      <c r="I716" s="54">
        <f t="shared" si="310"/>
        <v>6787.4087812397938</v>
      </c>
    </row>
    <row r="717" spans="1:9" ht="14.25">
      <c r="A717" s="75">
        <f>+Cartagena!A696</f>
        <v>43623</v>
      </c>
      <c r="B717" s="75">
        <f>+Cartagena!B696</f>
        <v>43626</v>
      </c>
      <c r="C717" s="27">
        <v>5755.08</v>
      </c>
      <c r="D717" s="31">
        <v>203.73500000000001</v>
      </c>
      <c r="E717" s="51">
        <f t="shared" si="309"/>
        <v>5958.8149999999996</v>
      </c>
      <c r="F717" s="53"/>
      <c r="G717" s="54">
        <f t="shared" ref="G717:G722" si="311">+G716</f>
        <v>71.510000000000005</v>
      </c>
      <c r="H717" s="51">
        <f t="shared" si="302"/>
        <v>556.39378123979304</v>
      </c>
      <c r="I717" s="54">
        <f t="shared" si="310"/>
        <v>6586.7187812397933</v>
      </c>
    </row>
    <row r="718" spans="1:9" ht="14.25">
      <c r="A718" s="75">
        <f>+Cartagena!A697</f>
        <v>43627</v>
      </c>
      <c r="B718" s="75">
        <f>+Cartagena!B697</f>
        <v>43629</v>
      </c>
      <c r="C718" s="27">
        <v>5861.13</v>
      </c>
      <c r="D718" s="31">
        <v>203.73500000000001</v>
      </c>
      <c r="E718" s="51">
        <f t="shared" si="309"/>
        <v>6064.8649999999998</v>
      </c>
      <c r="F718" s="53"/>
      <c r="G718" s="54">
        <f t="shared" si="311"/>
        <v>71.510000000000005</v>
      </c>
      <c r="H718" s="51">
        <f t="shared" si="302"/>
        <v>556.39378123979304</v>
      </c>
      <c r="I718" s="54">
        <f t="shared" si="310"/>
        <v>6692.7687812397926</v>
      </c>
    </row>
    <row r="719" spans="1:9" ht="14.25">
      <c r="A719" s="75">
        <f>+Cartagena!A698</f>
        <v>43630</v>
      </c>
      <c r="B719" s="75">
        <f>+Cartagena!B698</f>
        <v>43633</v>
      </c>
      <c r="C719" s="27">
        <v>5638.33</v>
      </c>
      <c r="D719" s="31">
        <v>203.73500000000001</v>
      </c>
      <c r="E719" s="51">
        <f t="shared" si="309"/>
        <v>5842.0649999999996</v>
      </c>
      <c r="F719" s="53"/>
      <c r="G719" s="54">
        <f t="shared" si="311"/>
        <v>71.510000000000005</v>
      </c>
      <c r="H719" s="51">
        <f t="shared" si="302"/>
        <v>556.39378123979304</v>
      </c>
      <c r="I719" s="54">
        <f t="shared" si="310"/>
        <v>6469.9687812397933</v>
      </c>
    </row>
    <row r="720" spans="1:9" ht="14.25">
      <c r="A720" s="75">
        <f>+Cartagena!A699</f>
        <v>43634</v>
      </c>
      <c r="B720" s="75">
        <f>+Cartagena!B699</f>
        <v>43636</v>
      </c>
      <c r="C720" s="27">
        <v>5835.7</v>
      </c>
      <c r="D720" s="31">
        <v>203.73500000000001</v>
      </c>
      <c r="E720" s="51">
        <f t="shared" si="309"/>
        <v>6039.4349999999995</v>
      </c>
      <c r="F720" s="53"/>
      <c r="G720" s="54">
        <f t="shared" si="311"/>
        <v>71.510000000000005</v>
      </c>
      <c r="H720" s="51">
        <f t="shared" si="302"/>
        <v>556.39378123979304</v>
      </c>
      <c r="I720" s="54">
        <f t="shared" si="310"/>
        <v>6667.3387812397923</v>
      </c>
    </row>
    <row r="721" spans="1:9" ht="14.25">
      <c r="A721" s="75">
        <f>+Cartagena!A700</f>
        <v>43637</v>
      </c>
      <c r="B721" s="75">
        <f>+Cartagena!B700</f>
        <v>43641</v>
      </c>
      <c r="C721" s="27">
        <v>5831.69</v>
      </c>
      <c r="D721" s="31">
        <v>203.73500000000001</v>
      </c>
      <c r="E721" s="51">
        <f t="shared" ref="E721:E726" si="312">+C721+D721</f>
        <v>6035.4249999999993</v>
      </c>
      <c r="F721" s="53"/>
      <c r="G721" s="54">
        <f t="shared" si="311"/>
        <v>71.510000000000005</v>
      </c>
      <c r="H721" s="51">
        <f t="shared" si="302"/>
        <v>556.39378123979304</v>
      </c>
      <c r="I721" s="54">
        <f t="shared" ref="I721:I726" si="313">+E721+G721+H721</f>
        <v>6663.3287812397921</v>
      </c>
    </row>
    <row r="722" spans="1:9" ht="14.25">
      <c r="A722" s="75">
        <f>+Cartagena!A701</f>
        <v>43642</v>
      </c>
      <c r="B722" s="75">
        <f>+Cartagena!B701</f>
        <v>43643</v>
      </c>
      <c r="C722" s="27">
        <v>5945.22</v>
      </c>
      <c r="D722" s="31">
        <v>203.73500000000001</v>
      </c>
      <c r="E722" s="51">
        <f t="shared" si="312"/>
        <v>6148.9549999999999</v>
      </c>
      <c r="F722" s="53"/>
      <c r="G722" s="54">
        <f t="shared" si="311"/>
        <v>71.510000000000005</v>
      </c>
      <c r="H722" s="51">
        <f t="shared" si="302"/>
        <v>556.39378123979304</v>
      </c>
      <c r="I722" s="54">
        <f t="shared" si="313"/>
        <v>6776.8587812397927</v>
      </c>
    </row>
    <row r="723" spans="1:9" ht="14.25">
      <c r="A723" s="75">
        <f>+Cartagena!A702</f>
        <v>43644</v>
      </c>
      <c r="B723" s="75">
        <v>43676</v>
      </c>
      <c r="C723" s="27">
        <v>6141.8</v>
      </c>
      <c r="D723" s="46">
        <v>203.73500000000001</v>
      </c>
      <c r="E723" s="51">
        <f t="shared" si="312"/>
        <v>6345.5349999999999</v>
      </c>
      <c r="F723" s="53"/>
      <c r="G723" s="54">
        <f t="shared" ref="G723:G728" si="314">+G722</f>
        <v>71.510000000000005</v>
      </c>
      <c r="H723" s="51">
        <f t="shared" si="302"/>
        <v>556.39378123979304</v>
      </c>
      <c r="I723" s="54">
        <f t="shared" si="313"/>
        <v>6973.4387812397927</v>
      </c>
    </row>
    <row r="724" spans="1:9" ht="14.25">
      <c r="A724" s="75">
        <v>43647</v>
      </c>
      <c r="B724" s="75">
        <v>43648</v>
      </c>
      <c r="C724" s="27">
        <v>6141.8</v>
      </c>
      <c r="D724" s="31">
        <v>196.6602</v>
      </c>
      <c r="E724" s="51">
        <f t="shared" si="312"/>
        <v>6338.4602000000004</v>
      </c>
      <c r="F724" s="53"/>
      <c r="G724" s="54">
        <f t="shared" si="314"/>
        <v>71.510000000000005</v>
      </c>
      <c r="H724" s="51">
        <f t="shared" si="302"/>
        <v>556.39378123979304</v>
      </c>
      <c r="I724" s="54">
        <f t="shared" si="313"/>
        <v>6966.3639812397942</v>
      </c>
    </row>
    <row r="725" spans="1:9" ht="14.25">
      <c r="A725" s="75">
        <f>+Cartagena!A703</f>
        <v>43649</v>
      </c>
      <c r="B725" s="75">
        <f>+Cartagena!B703</f>
        <v>43650</v>
      </c>
      <c r="C725" s="27">
        <v>6098.74</v>
      </c>
      <c r="D725" s="31">
        <v>196.6602</v>
      </c>
      <c r="E725" s="51">
        <f t="shared" si="312"/>
        <v>6295.4002</v>
      </c>
      <c r="F725" s="53"/>
      <c r="G725" s="54">
        <f t="shared" si="314"/>
        <v>71.510000000000005</v>
      </c>
      <c r="H725" s="51">
        <f t="shared" si="302"/>
        <v>556.39378123979304</v>
      </c>
      <c r="I725" s="54">
        <f t="shared" si="313"/>
        <v>6923.3039812397928</v>
      </c>
    </row>
    <row r="726" spans="1:9" ht="14.25">
      <c r="A726" s="75">
        <f>+Cartagena!A704</f>
        <v>43651</v>
      </c>
      <c r="B726" s="75">
        <f>+Cartagena!B704</f>
        <v>43654</v>
      </c>
      <c r="C726" s="27">
        <v>5926</v>
      </c>
      <c r="D726" s="31">
        <v>196.6602</v>
      </c>
      <c r="E726" s="51">
        <f t="shared" si="312"/>
        <v>6122.6602000000003</v>
      </c>
      <c r="F726" s="53"/>
      <c r="G726" s="54">
        <f t="shared" si="314"/>
        <v>71.510000000000005</v>
      </c>
      <c r="H726" s="51">
        <f t="shared" si="302"/>
        <v>556.39378123979304</v>
      </c>
      <c r="I726" s="54">
        <f t="shared" si="313"/>
        <v>6750.5639812397931</v>
      </c>
    </row>
    <row r="727" spans="1:9" ht="14.25">
      <c r="A727" s="75">
        <f>+Cartagena!A705</f>
        <v>43655</v>
      </c>
      <c r="B727" s="75">
        <f>+Cartagena!B705</f>
        <v>43657</v>
      </c>
      <c r="C727" s="27">
        <v>5926</v>
      </c>
      <c r="D727" s="31">
        <v>196.6602</v>
      </c>
      <c r="E727" s="51">
        <f t="shared" ref="E727:E732" si="315">+C727+D727</f>
        <v>6122.6602000000003</v>
      </c>
      <c r="F727" s="53"/>
      <c r="G727" s="54">
        <f t="shared" si="314"/>
        <v>71.510000000000005</v>
      </c>
      <c r="H727" s="51">
        <f t="shared" si="302"/>
        <v>556.39378123979304</v>
      </c>
      <c r="I727" s="54">
        <f t="shared" ref="I727:I732" si="316">+E727+G727+H727</f>
        <v>6750.5639812397931</v>
      </c>
    </row>
    <row r="728" spans="1:9" ht="14.25">
      <c r="A728" s="75">
        <f>+Cartagena!A706</f>
        <v>43658</v>
      </c>
      <c r="B728" s="75">
        <f>+Cartagena!B706</f>
        <v>43661</v>
      </c>
      <c r="C728" s="27">
        <v>6232.61</v>
      </c>
      <c r="D728" s="31">
        <v>196.6602</v>
      </c>
      <c r="E728" s="51">
        <f t="shared" si="315"/>
        <v>6429.2701999999999</v>
      </c>
      <c r="F728" s="53"/>
      <c r="G728" s="54">
        <f t="shared" si="314"/>
        <v>71.510000000000005</v>
      </c>
      <c r="H728" s="51">
        <f t="shared" si="302"/>
        <v>556.39378123979304</v>
      </c>
      <c r="I728" s="54">
        <f t="shared" si="316"/>
        <v>7057.1739812397936</v>
      </c>
    </row>
    <row r="729" spans="1:9" ht="14.25">
      <c r="A729" s="75">
        <f>+Cartagena!A707</f>
        <v>43662</v>
      </c>
      <c r="B729" s="75">
        <f>+Cartagena!B707</f>
        <v>43664</v>
      </c>
      <c r="C729" s="27">
        <v>6147.03</v>
      </c>
      <c r="D729" s="31">
        <v>196.6602</v>
      </c>
      <c r="E729" s="51">
        <f t="shared" si="315"/>
        <v>6343.6902</v>
      </c>
      <c r="F729" s="53"/>
      <c r="G729" s="54">
        <f t="shared" ref="G729:G734" si="317">+G728</f>
        <v>71.510000000000005</v>
      </c>
      <c r="H729" s="51">
        <f t="shared" si="302"/>
        <v>556.39378123979304</v>
      </c>
      <c r="I729" s="54">
        <f t="shared" si="316"/>
        <v>6971.5939812397937</v>
      </c>
    </row>
    <row r="730" spans="1:9" ht="14.25">
      <c r="A730" s="75">
        <f>+Cartagena!A708</f>
        <v>43665</v>
      </c>
      <c r="B730" s="75">
        <f>+Cartagena!B708</f>
        <v>43668</v>
      </c>
      <c r="C730" s="27">
        <v>5876.86</v>
      </c>
      <c r="D730" s="31">
        <v>196.6602</v>
      </c>
      <c r="E730" s="51">
        <f t="shared" si="315"/>
        <v>6073.5201999999999</v>
      </c>
      <c r="F730" s="53"/>
      <c r="G730" s="54">
        <f t="shared" si="317"/>
        <v>71.510000000000005</v>
      </c>
      <c r="H730" s="51">
        <f t="shared" si="302"/>
        <v>556.39378123979304</v>
      </c>
      <c r="I730" s="54">
        <f t="shared" si="316"/>
        <v>6701.4239812397936</v>
      </c>
    </row>
    <row r="731" spans="1:9" ht="14.25">
      <c r="A731" s="75">
        <f>+Cartagena!A709</f>
        <v>43669</v>
      </c>
      <c r="B731" s="75">
        <f>+Cartagena!B709</f>
        <v>43671</v>
      </c>
      <c r="C731" s="27">
        <v>5846.65</v>
      </c>
      <c r="D731" s="31">
        <v>196.6602</v>
      </c>
      <c r="E731" s="51">
        <f t="shared" si="315"/>
        <v>6043.3101999999999</v>
      </c>
      <c r="F731" s="53"/>
      <c r="G731" s="54">
        <f t="shared" si="317"/>
        <v>71.510000000000005</v>
      </c>
      <c r="H731" s="51">
        <f t="shared" si="302"/>
        <v>556.39378123979304</v>
      </c>
      <c r="I731" s="54">
        <f t="shared" si="316"/>
        <v>6671.2139812397927</v>
      </c>
    </row>
    <row r="732" spans="1:9" ht="14.25">
      <c r="A732" s="75">
        <f>+Cartagena!A710</f>
        <v>43672</v>
      </c>
      <c r="B732" s="75">
        <f>+Cartagena!B710</f>
        <v>43675</v>
      </c>
      <c r="C732" s="27">
        <v>5938.79</v>
      </c>
      <c r="D732" s="31">
        <v>196.6602</v>
      </c>
      <c r="E732" s="51">
        <f t="shared" si="315"/>
        <v>6135.4502000000002</v>
      </c>
      <c r="F732" s="53"/>
      <c r="G732" s="54">
        <f t="shared" si="317"/>
        <v>71.510000000000005</v>
      </c>
      <c r="H732" s="51">
        <f t="shared" si="302"/>
        <v>556.39378123979304</v>
      </c>
      <c r="I732" s="54">
        <f t="shared" si="316"/>
        <v>6763.3539812397939</v>
      </c>
    </row>
    <row r="733" spans="1:9" ht="14.25">
      <c r="A733" s="75">
        <f>+Cartagena!A711</f>
        <v>43676</v>
      </c>
      <c r="B733" s="75">
        <f>+Cartagena!B711</f>
        <v>43678</v>
      </c>
      <c r="C733" s="27">
        <v>5975.67</v>
      </c>
      <c r="D733" s="31">
        <v>196.6602</v>
      </c>
      <c r="E733" s="51">
        <f t="shared" ref="E733:E738" si="318">+C733+D733</f>
        <v>6172.3302000000003</v>
      </c>
      <c r="F733" s="53"/>
      <c r="G733" s="54">
        <f t="shared" si="317"/>
        <v>71.510000000000005</v>
      </c>
      <c r="H733" s="51">
        <f t="shared" si="302"/>
        <v>556.39378123979304</v>
      </c>
      <c r="I733" s="54">
        <f t="shared" ref="I733:I738" si="319">+E733+G733+H733</f>
        <v>6800.2339812397931</v>
      </c>
    </row>
    <row r="734" spans="1:9" ht="14.25">
      <c r="A734" s="75">
        <f>+Cartagena!A712</f>
        <v>43679</v>
      </c>
      <c r="B734" s="75">
        <f>+Cartagena!B712</f>
        <v>43682</v>
      </c>
      <c r="C734" s="27">
        <v>6327.44</v>
      </c>
      <c r="D734" s="31">
        <v>196.6602</v>
      </c>
      <c r="E734" s="51">
        <f t="shared" si="318"/>
        <v>6524.1001999999999</v>
      </c>
      <c r="F734" s="53"/>
      <c r="G734" s="54">
        <f t="shared" si="317"/>
        <v>71.510000000000005</v>
      </c>
      <c r="H734" s="51">
        <f t="shared" si="302"/>
        <v>556.39378123979304</v>
      </c>
      <c r="I734" s="54">
        <f t="shared" si="319"/>
        <v>7152.0039812397936</v>
      </c>
    </row>
    <row r="735" spans="1:9" ht="14.25">
      <c r="A735" s="75">
        <f>+Cartagena!A713</f>
        <v>43683</v>
      </c>
      <c r="B735" s="75">
        <f>+Cartagena!B713</f>
        <v>43685</v>
      </c>
      <c r="C735" s="27">
        <v>6119.52</v>
      </c>
      <c r="D735" s="31">
        <v>196.6602</v>
      </c>
      <c r="E735" s="51">
        <f t="shared" si="318"/>
        <v>6316.1802000000007</v>
      </c>
      <c r="F735" s="53"/>
      <c r="G735" s="54">
        <f t="shared" ref="G735:G791" si="320">+G734</f>
        <v>71.510000000000005</v>
      </c>
      <c r="H735" s="51">
        <f t="shared" si="302"/>
        <v>556.39378123979304</v>
      </c>
      <c r="I735" s="54">
        <f t="shared" si="319"/>
        <v>6944.0839812397935</v>
      </c>
    </row>
    <row r="736" spans="1:9" ht="14.25">
      <c r="A736" s="75">
        <f>+Cartagena!A714</f>
        <v>43686</v>
      </c>
      <c r="B736" s="75">
        <f>+Cartagena!B714</f>
        <v>43689</v>
      </c>
      <c r="C736" s="27">
        <v>5848.67</v>
      </c>
      <c r="D736" s="31">
        <v>196.6602</v>
      </c>
      <c r="E736" s="51">
        <f t="shared" si="318"/>
        <v>6045.3302000000003</v>
      </c>
      <c r="F736" s="53"/>
      <c r="G736" s="54">
        <f t="shared" si="320"/>
        <v>71.510000000000005</v>
      </c>
      <c r="H736" s="51">
        <f t="shared" si="302"/>
        <v>556.39378123979304</v>
      </c>
      <c r="I736" s="54">
        <f t="shared" si="319"/>
        <v>6673.2339812397931</v>
      </c>
    </row>
    <row r="737" spans="1:9" ht="14.25">
      <c r="A737" s="75">
        <f>+Cartagena!A715</f>
        <v>43690</v>
      </c>
      <c r="B737" s="75">
        <f>+Cartagena!B715</f>
        <v>43692</v>
      </c>
      <c r="C737" s="27">
        <v>5957.8</v>
      </c>
      <c r="D737" s="46">
        <v>189.61</v>
      </c>
      <c r="E737" s="51">
        <f t="shared" si="318"/>
        <v>6147.41</v>
      </c>
      <c r="F737" s="53"/>
      <c r="G737" s="54">
        <f t="shared" si="320"/>
        <v>71.510000000000005</v>
      </c>
      <c r="H737" s="51">
        <f t="shared" si="302"/>
        <v>556.39378123979304</v>
      </c>
      <c r="I737" s="54">
        <f t="shared" si="319"/>
        <v>6775.3137812397927</v>
      </c>
    </row>
    <row r="738" spans="1:9" ht="14.25">
      <c r="A738" s="75">
        <f>+Cartagena!A716</f>
        <v>43693</v>
      </c>
      <c r="B738" s="75">
        <f>+Cartagena!B716</f>
        <v>43697</v>
      </c>
      <c r="C738" s="27">
        <v>6119.79</v>
      </c>
      <c r="D738" s="31">
        <v>189.61</v>
      </c>
      <c r="E738" s="51">
        <f t="shared" si="318"/>
        <v>6309.4</v>
      </c>
      <c r="F738" s="53"/>
      <c r="G738" s="54">
        <f t="shared" si="320"/>
        <v>71.510000000000005</v>
      </c>
      <c r="H738" s="51">
        <f t="shared" si="302"/>
        <v>556.39378123979304</v>
      </c>
      <c r="I738" s="54">
        <f t="shared" si="319"/>
        <v>6937.3037812397924</v>
      </c>
    </row>
    <row r="739" spans="1:9" ht="14.25">
      <c r="A739" s="75">
        <f>+Cartagena!A717</f>
        <v>43698</v>
      </c>
      <c r="B739" s="75">
        <f>+Cartagena!B717</f>
        <v>43699</v>
      </c>
      <c r="C739" s="27">
        <v>6164.12</v>
      </c>
      <c r="D739" s="31">
        <v>189.61</v>
      </c>
      <c r="E739" s="51">
        <f t="shared" ref="E739:E744" si="321">+C739+D739</f>
        <v>6353.73</v>
      </c>
      <c r="F739" s="53"/>
      <c r="G739" s="54">
        <f t="shared" si="320"/>
        <v>71.510000000000005</v>
      </c>
      <c r="H739" s="51">
        <f t="shared" si="302"/>
        <v>556.39378123979304</v>
      </c>
      <c r="I739" s="54">
        <f t="shared" ref="I739:I744" si="322">+E739+G739+H739</f>
        <v>6981.6337812397924</v>
      </c>
    </row>
    <row r="740" spans="1:9" ht="14.25">
      <c r="A740" s="75">
        <f>+Cartagena!A718</f>
        <v>43700</v>
      </c>
      <c r="B740" s="75">
        <f>+Cartagena!B718</f>
        <v>43703</v>
      </c>
      <c r="C740" s="27">
        <v>6214.94</v>
      </c>
      <c r="D740" s="31">
        <v>189.61</v>
      </c>
      <c r="E740" s="51">
        <f t="shared" si="321"/>
        <v>6404.5499999999993</v>
      </c>
      <c r="F740" s="53"/>
      <c r="G740" s="54">
        <f t="shared" si="320"/>
        <v>71.510000000000005</v>
      </c>
      <c r="H740" s="51">
        <f t="shared" si="302"/>
        <v>556.39378123979304</v>
      </c>
      <c r="I740" s="54">
        <f t="shared" si="322"/>
        <v>7032.4537812397921</v>
      </c>
    </row>
    <row r="741" spans="1:9" ht="13.9" customHeight="1">
      <c r="A741" s="75">
        <f>+Cartagena!A719</f>
        <v>43704</v>
      </c>
      <c r="B741" s="75">
        <f>+Cartagena!B719</f>
        <v>43706</v>
      </c>
      <c r="C741" s="27">
        <v>6006.77</v>
      </c>
      <c r="D741" s="31">
        <v>189.61</v>
      </c>
      <c r="E741" s="51">
        <f t="shared" si="321"/>
        <v>6196.38</v>
      </c>
      <c r="F741" s="53"/>
      <c r="G741" s="54">
        <f t="shared" si="320"/>
        <v>71.510000000000005</v>
      </c>
      <c r="H741" s="51">
        <f t="shared" si="302"/>
        <v>556.39378123979304</v>
      </c>
      <c r="I741" s="54">
        <f t="shared" si="322"/>
        <v>6824.2837812397938</v>
      </c>
    </row>
    <row r="742" spans="1:9" ht="13.9" customHeight="1">
      <c r="A742" s="75">
        <f>+Cartagena!A720</f>
        <v>43707</v>
      </c>
      <c r="B742" s="75">
        <v>43708</v>
      </c>
      <c r="C742" s="27">
        <v>6285.74</v>
      </c>
      <c r="D742" s="31">
        <v>189.61</v>
      </c>
      <c r="E742" s="51">
        <f t="shared" si="321"/>
        <v>6475.3499999999995</v>
      </c>
      <c r="F742" s="53"/>
      <c r="G742" s="54">
        <f t="shared" si="320"/>
        <v>71.510000000000005</v>
      </c>
      <c r="H742" s="51">
        <f t="shared" si="302"/>
        <v>556.39378123979304</v>
      </c>
      <c r="I742" s="54">
        <f t="shared" si="322"/>
        <v>7103.2537812397932</v>
      </c>
    </row>
    <row r="743" spans="1:9" ht="13.9" customHeight="1">
      <c r="A743" s="75">
        <v>43709</v>
      </c>
      <c r="B743" s="75">
        <f>+A743+1</f>
        <v>43710</v>
      </c>
      <c r="C743" s="27">
        <v>6285.74</v>
      </c>
      <c r="D743" s="46">
        <v>201.53639999999999</v>
      </c>
      <c r="E743" s="51">
        <f t="shared" si="321"/>
        <v>6487.2763999999997</v>
      </c>
      <c r="F743" s="53"/>
      <c r="G743" s="54">
        <f t="shared" si="320"/>
        <v>71.510000000000005</v>
      </c>
      <c r="H743" s="51">
        <f t="shared" si="302"/>
        <v>556.39378123979304</v>
      </c>
      <c r="I743" s="54">
        <f t="shared" si="322"/>
        <v>7115.1801812397935</v>
      </c>
    </row>
    <row r="744" spans="1:9" ht="13.9" customHeight="1">
      <c r="A744" s="75">
        <f>+Cartagena!A721</f>
        <v>43711</v>
      </c>
      <c r="B744" s="75">
        <v>43713</v>
      </c>
      <c r="C744" s="27">
        <v>6247.05</v>
      </c>
      <c r="D744" s="31">
        <v>201.53639999999999</v>
      </c>
      <c r="E744" s="51">
        <f t="shared" si="321"/>
        <v>6448.5864000000001</v>
      </c>
      <c r="F744" s="53"/>
      <c r="G744" s="54">
        <f t="shared" si="320"/>
        <v>71.510000000000005</v>
      </c>
      <c r="H744" s="51">
        <f t="shared" si="302"/>
        <v>556.39378123979304</v>
      </c>
      <c r="I744" s="54">
        <f t="shared" si="322"/>
        <v>7076.4901812397929</v>
      </c>
    </row>
    <row r="745" spans="1:9" ht="13.9" customHeight="1">
      <c r="A745" s="75">
        <f>+Cartagena!A722</f>
        <v>43714</v>
      </c>
      <c r="B745" s="75">
        <f>+A745+3</f>
        <v>43717</v>
      </c>
      <c r="C745" s="27">
        <v>6341.17</v>
      </c>
      <c r="D745" s="31">
        <v>201.53639999999999</v>
      </c>
      <c r="E745" s="51">
        <f t="shared" ref="E745:E750" si="323">+C745+D745</f>
        <v>6542.7064</v>
      </c>
      <c r="F745" s="53"/>
      <c r="G745" s="54">
        <f t="shared" si="320"/>
        <v>71.510000000000005</v>
      </c>
      <c r="H745" s="51">
        <f t="shared" si="302"/>
        <v>556.39378123979304</v>
      </c>
      <c r="I745" s="54">
        <f t="shared" ref="I745:I750" si="324">+E745+G745+H745</f>
        <v>7170.6101812397937</v>
      </c>
    </row>
    <row r="746" spans="1:9" ht="13.9" customHeight="1">
      <c r="A746" s="75">
        <f>+Cartagena!A723</f>
        <v>43718</v>
      </c>
      <c r="B746" s="75">
        <f>+Cartagena!B723</f>
        <v>43720</v>
      </c>
      <c r="C746" s="27">
        <v>6276.57</v>
      </c>
      <c r="D746" s="31">
        <v>201.53639999999999</v>
      </c>
      <c r="E746" s="51">
        <f t="shared" si="323"/>
        <v>6478.1063999999997</v>
      </c>
      <c r="F746" s="53"/>
      <c r="G746" s="54">
        <f t="shared" si="320"/>
        <v>71.510000000000005</v>
      </c>
      <c r="H746" s="51">
        <f t="shared" si="302"/>
        <v>556.39378123979304</v>
      </c>
      <c r="I746" s="54">
        <f t="shared" si="324"/>
        <v>7106.0101812397934</v>
      </c>
    </row>
    <row r="747" spans="1:9" ht="13.9" customHeight="1">
      <c r="A747" s="75">
        <f>+Cartagena!A724</f>
        <v>43721</v>
      </c>
      <c r="B747" s="75">
        <v>43724</v>
      </c>
      <c r="C747" s="27">
        <v>6278.5</v>
      </c>
      <c r="D747" s="31">
        <v>201.53639999999999</v>
      </c>
      <c r="E747" s="51">
        <f t="shared" si="323"/>
        <v>6480.0364</v>
      </c>
      <c r="F747" s="53"/>
      <c r="G747" s="54">
        <f t="shared" si="320"/>
        <v>71.510000000000005</v>
      </c>
      <c r="H747" s="51">
        <f t="shared" si="302"/>
        <v>556.39378123979304</v>
      </c>
      <c r="I747" s="54">
        <f t="shared" si="324"/>
        <v>7107.9401812397937</v>
      </c>
    </row>
    <row r="748" spans="1:9" ht="13.9" customHeight="1">
      <c r="A748" s="75">
        <f>+Cartagena!A725</f>
        <v>43725</v>
      </c>
      <c r="B748" s="75">
        <f>+Cartagena!B725</f>
        <v>43727</v>
      </c>
      <c r="C748" s="27">
        <v>6172.48</v>
      </c>
      <c r="D748" s="31">
        <v>201.53639999999999</v>
      </c>
      <c r="E748" s="51">
        <f t="shared" si="323"/>
        <v>6374.0163999999995</v>
      </c>
      <c r="F748" s="53"/>
      <c r="G748" s="54">
        <f t="shared" si="320"/>
        <v>71.510000000000005</v>
      </c>
      <c r="H748" s="51">
        <f t="shared" si="302"/>
        <v>556.39378123979304</v>
      </c>
      <c r="I748" s="54">
        <f t="shared" si="324"/>
        <v>7001.9201812397932</v>
      </c>
    </row>
    <row r="749" spans="1:9" ht="14.25">
      <c r="A749" s="75">
        <f>+Cartagena!A726</f>
        <v>43728</v>
      </c>
      <c r="B749" s="75">
        <f>+Cartagena!B726</f>
        <v>43731</v>
      </c>
      <c r="C749" s="27">
        <v>6531.53</v>
      </c>
      <c r="D749" s="31">
        <v>201.53639999999999</v>
      </c>
      <c r="E749" s="51">
        <f t="shared" si="323"/>
        <v>6733.0663999999997</v>
      </c>
      <c r="F749" s="53"/>
      <c r="G749" s="54">
        <f t="shared" si="320"/>
        <v>71.510000000000005</v>
      </c>
      <c r="H749" s="51">
        <f t="shared" si="302"/>
        <v>556.39378123979304</v>
      </c>
      <c r="I749" s="54">
        <f t="shared" si="324"/>
        <v>7360.9701812397925</v>
      </c>
    </row>
    <row r="750" spans="1:9" ht="14.25">
      <c r="A750" s="75">
        <f>+Cartagena!A727</f>
        <v>43732</v>
      </c>
      <c r="B750" s="75">
        <f>+Cartagena!B727</f>
        <v>43734</v>
      </c>
      <c r="C750" s="27">
        <v>6559.2</v>
      </c>
      <c r="D750" s="31">
        <v>201.53639999999999</v>
      </c>
      <c r="E750" s="51">
        <f t="shared" si="323"/>
        <v>6760.7363999999998</v>
      </c>
      <c r="F750" s="53"/>
      <c r="G750" s="54">
        <f t="shared" si="320"/>
        <v>71.510000000000005</v>
      </c>
      <c r="H750" s="51">
        <f t="shared" si="302"/>
        <v>556.39378123979304</v>
      </c>
      <c r="I750" s="54">
        <f t="shared" si="324"/>
        <v>7388.6401812397926</v>
      </c>
    </row>
    <row r="751" spans="1:9" ht="14.25">
      <c r="A751" s="75">
        <f>+Cartagena!A728</f>
        <v>43735</v>
      </c>
      <c r="B751" s="75">
        <f>+Cartagena!B728</f>
        <v>43738</v>
      </c>
      <c r="C751" s="27">
        <v>6568.73</v>
      </c>
      <c r="D751" s="31">
        <v>201.53639999999999</v>
      </c>
      <c r="E751" s="51">
        <f t="shared" ref="E751:E756" si="325">+C751+D751</f>
        <v>6770.2663999999995</v>
      </c>
      <c r="F751" s="53"/>
      <c r="G751" s="54">
        <f t="shared" si="320"/>
        <v>71.510000000000005</v>
      </c>
      <c r="H751" s="51">
        <f t="shared" si="302"/>
        <v>556.39378123979304</v>
      </c>
      <c r="I751" s="54">
        <f t="shared" ref="I751:I756" si="326">+E751+G751+H751</f>
        <v>7398.1701812397932</v>
      </c>
    </row>
    <row r="752" spans="1:9" ht="14.25">
      <c r="A752" s="75">
        <f>+Cartagena!A729</f>
        <v>43739</v>
      </c>
      <c r="B752" s="75">
        <f>+Cartagena!B729</f>
        <v>43741</v>
      </c>
      <c r="C752" s="27">
        <v>6527.14</v>
      </c>
      <c r="D752" s="31">
        <v>201.53639999999999</v>
      </c>
      <c r="E752" s="51">
        <f t="shared" si="325"/>
        <v>6728.6764000000003</v>
      </c>
      <c r="F752" s="53"/>
      <c r="G752" s="54">
        <f t="shared" si="320"/>
        <v>71.510000000000005</v>
      </c>
      <c r="H752" s="51">
        <f t="shared" si="302"/>
        <v>556.39378123979304</v>
      </c>
      <c r="I752" s="54">
        <f t="shared" si="326"/>
        <v>7356.5801812397931</v>
      </c>
    </row>
    <row r="753" spans="1:9" ht="14.25">
      <c r="A753" s="75">
        <f>+Cartagena!A730</f>
        <v>43742</v>
      </c>
      <c r="B753" s="75">
        <v>43744</v>
      </c>
      <c r="C753" s="27">
        <v>6439.66</v>
      </c>
      <c r="D753" s="31">
        <v>201.53639999999999</v>
      </c>
      <c r="E753" s="51">
        <f t="shared" si="325"/>
        <v>6641.1963999999998</v>
      </c>
      <c r="F753" s="53"/>
      <c r="G753" s="54">
        <f t="shared" si="320"/>
        <v>71.510000000000005</v>
      </c>
      <c r="H753" s="51">
        <f t="shared" si="302"/>
        <v>556.39378123979304</v>
      </c>
      <c r="I753" s="54">
        <f t="shared" si="326"/>
        <v>7269.1001812397935</v>
      </c>
    </row>
    <row r="754" spans="1:9" ht="14.25">
      <c r="A754" s="75">
        <v>43745</v>
      </c>
      <c r="B754" s="75">
        <v>43745</v>
      </c>
      <c r="C754" s="27">
        <v>6439.66</v>
      </c>
      <c r="D754" s="46">
        <v>212.54</v>
      </c>
      <c r="E754" s="51">
        <f t="shared" si="325"/>
        <v>6652.2</v>
      </c>
      <c r="F754" s="53"/>
      <c r="G754" s="54">
        <f t="shared" si="320"/>
        <v>71.510000000000005</v>
      </c>
      <c r="H754" s="51">
        <f t="shared" si="302"/>
        <v>556.39378123979304</v>
      </c>
      <c r="I754" s="54">
        <f t="shared" si="326"/>
        <v>7280.1037812397935</v>
      </c>
    </row>
    <row r="755" spans="1:9" ht="14.25">
      <c r="A755" s="75">
        <v>43746</v>
      </c>
      <c r="B755" s="75">
        <f>+Cartagena!B731</f>
        <v>43748</v>
      </c>
      <c r="C755" s="27">
        <v>6481.54</v>
      </c>
      <c r="D755" s="31">
        <v>212.54</v>
      </c>
      <c r="E755" s="51">
        <f t="shared" si="325"/>
        <v>6694.08</v>
      </c>
      <c r="F755" s="53"/>
      <c r="G755" s="54">
        <f t="shared" si="320"/>
        <v>71.510000000000005</v>
      </c>
      <c r="H755" s="51">
        <f t="shared" si="302"/>
        <v>556.39378123979304</v>
      </c>
      <c r="I755" s="54">
        <f t="shared" si="326"/>
        <v>7321.9837812397927</v>
      </c>
    </row>
    <row r="756" spans="1:9" ht="14.25">
      <c r="A756" s="75">
        <f>+Cartagena!A732</f>
        <v>43749</v>
      </c>
      <c r="B756" s="75">
        <f>+Cartagena!B732</f>
        <v>43753</v>
      </c>
      <c r="C756" s="27">
        <v>6488.69</v>
      </c>
      <c r="D756" s="31">
        <v>212.54</v>
      </c>
      <c r="E756" s="51">
        <f t="shared" si="325"/>
        <v>6701.23</v>
      </c>
      <c r="F756" s="53"/>
      <c r="G756" s="54">
        <f t="shared" si="320"/>
        <v>71.510000000000005</v>
      </c>
      <c r="H756" s="51">
        <f t="shared" si="302"/>
        <v>556.39378123979304</v>
      </c>
      <c r="I756" s="54">
        <f t="shared" si="326"/>
        <v>7329.1337812397924</v>
      </c>
    </row>
    <row r="757" spans="1:9" ht="14.25">
      <c r="A757" s="75">
        <f>+Cartagena!A733</f>
        <v>43754</v>
      </c>
      <c r="B757" s="75">
        <f>+Cartagena!B733</f>
        <v>43755</v>
      </c>
      <c r="C757" s="27">
        <v>6386.69</v>
      </c>
      <c r="D757" s="31">
        <v>212.54</v>
      </c>
      <c r="E757" s="51">
        <f t="shared" ref="E757:E762" si="327">+C757+D757</f>
        <v>6599.23</v>
      </c>
      <c r="F757" s="53"/>
      <c r="G757" s="54">
        <f t="shared" si="320"/>
        <v>71.510000000000005</v>
      </c>
      <c r="H757" s="51">
        <f t="shared" si="302"/>
        <v>556.39378123979304</v>
      </c>
      <c r="I757" s="54">
        <f t="shared" ref="I757:I762" si="328">+E757+G757+H757</f>
        <v>7227.1337812397924</v>
      </c>
    </row>
    <row r="758" spans="1:9" ht="14.25">
      <c r="A758" s="75">
        <f>+Cartagena!A734</f>
        <v>43756</v>
      </c>
      <c r="B758" s="75">
        <f>+Cartagena!B734</f>
        <v>43759</v>
      </c>
      <c r="C758" s="27">
        <v>6494.18</v>
      </c>
      <c r="D758" s="31">
        <v>212.54</v>
      </c>
      <c r="E758" s="51">
        <f t="shared" si="327"/>
        <v>6706.72</v>
      </c>
      <c r="F758" s="53"/>
      <c r="G758" s="54">
        <f t="shared" si="320"/>
        <v>71.510000000000005</v>
      </c>
      <c r="H758" s="51">
        <f t="shared" si="302"/>
        <v>556.39378123979304</v>
      </c>
      <c r="I758" s="54">
        <f t="shared" si="328"/>
        <v>7334.623781239794</v>
      </c>
    </row>
    <row r="759" spans="1:9" ht="14.25">
      <c r="A759" s="75">
        <f>+Cartagena!A735</f>
        <v>43760</v>
      </c>
      <c r="B759" s="75">
        <f>+Cartagena!B735</f>
        <v>43762</v>
      </c>
      <c r="C759" s="27">
        <v>6468.23</v>
      </c>
      <c r="D759" s="31">
        <v>212.54</v>
      </c>
      <c r="E759" s="51">
        <f t="shared" si="327"/>
        <v>6680.7699999999995</v>
      </c>
      <c r="F759" s="53"/>
      <c r="G759" s="54">
        <f t="shared" si="320"/>
        <v>71.510000000000005</v>
      </c>
      <c r="H759" s="51">
        <f t="shared" si="302"/>
        <v>556.39378123979304</v>
      </c>
      <c r="I759" s="54">
        <f t="shared" si="328"/>
        <v>7308.6737812397932</v>
      </c>
    </row>
    <row r="760" spans="1:9" ht="14.25">
      <c r="A760" s="75">
        <f>+Cartagena!A736</f>
        <v>43763</v>
      </c>
      <c r="B760" s="75">
        <f>+Cartagena!B736</f>
        <v>43766</v>
      </c>
      <c r="C760" s="27">
        <v>6472.3</v>
      </c>
      <c r="D760" s="31">
        <v>212.54</v>
      </c>
      <c r="E760" s="51">
        <f t="shared" si="327"/>
        <v>6684.84</v>
      </c>
      <c r="F760" s="53"/>
      <c r="G760" s="54">
        <f t="shared" si="320"/>
        <v>71.510000000000005</v>
      </c>
      <c r="H760" s="51">
        <f t="shared" si="302"/>
        <v>556.39378123979304</v>
      </c>
      <c r="I760" s="54">
        <f t="shared" si="328"/>
        <v>7312.743781239793</v>
      </c>
    </row>
    <row r="761" spans="1:9" ht="14.25">
      <c r="A761" s="75">
        <f>+Cartagena!A737</f>
        <v>43767</v>
      </c>
      <c r="B761" s="75">
        <f>+Cartagena!B737</f>
        <v>43769</v>
      </c>
      <c r="C761" s="27">
        <v>6436.26</v>
      </c>
      <c r="D761" s="31">
        <v>212.54</v>
      </c>
      <c r="E761" s="51">
        <f t="shared" si="327"/>
        <v>6648.8</v>
      </c>
      <c r="F761" s="53"/>
      <c r="G761" s="54">
        <f t="shared" si="320"/>
        <v>71.510000000000005</v>
      </c>
      <c r="H761" s="51">
        <f t="shared" si="302"/>
        <v>556.39378123979304</v>
      </c>
      <c r="I761" s="54">
        <f t="shared" si="328"/>
        <v>7276.7037812397939</v>
      </c>
    </row>
    <row r="762" spans="1:9" ht="14.25">
      <c r="A762" s="75">
        <f>+Cartagena!A738</f>
        <v>43770</v>
      </c>
      <c r="B762" s="75">
        <f>+Cartagena!B738</f>
        <v>43774</v>
      </c>
      <c r="C762" s="27">
        <v>6097.12</v>
      </c>
      <c r="D762" s="31">
        <v>212.54</v>
      </c>
      <c r="E762" s="51">
        <f t="shared" si="327"/>
        <v>6309.66</v>
      </c>
      <c r="F762" s="53"/>
      <c r="G762" s="54">
        <f t="shared" si="320"/>
        <v>71.510000000000005</v>
      </c>
      <c r="H762" s="51">
        <f t="shared" si="302"/>
        <v>556.39378123979304</v>
      </c>
      <c r="I762" s="54">
        <f t="shared" si="328"/>
        <v>6937.5637812397927</v>
      </c>
    </row>
    <row r="763" spans="1:9" ht="14.25">
      <c r="A763" s="75">
        <v>43775</v>
      </c>
      <c r="B763" s="75">
        <v>43775</v>
      </c>
      <c r="C763" s="27">
        <v>6172.9</v>
      </c>
      <c r="D763" s="31">
        <v>212.54</v>
      </c>
      <c r="E763" s="51">
        <f t="shared" ref="E763:E768" si="329">+C763+D763</f>
        <v>6385.44</v>
      </c>
      <c r="F763" s="53"/>
      <c r="G763" s="54">
        <f t="shared" si="320"/>
        <v>71.510000000000005</v>
      </c>
      <c r="H763" s="51">
        <f t="shared" si="302"/>
        <v>556.39378123979304</v>
      </c>
      <c r="I763" s="54">
        <f t="shared" ref="I763:I768" si="330">+E763+G763+H763</f>
        <v>7013.3437812397933</v>
      </c>
    </row>
    <row r="764" spans="1:9" ht="14.25">
      <c r="A764" s="75">
        <v>43776</v>
      </c>
      <c r="B764" s="75">
        <v>43776</v>
      </c>
      <c r="C764" s="27">
        <v>6172.9</v>
      </c>
      <c r="D764" s="46">
        <v>213.71860000000001</v>
      </c>
      <c r="E764" s="51">
        <f t="shared" si="329"/>
        <v>6386.6185999999998</v>
      </c>
      <c r="F764" s="53"/>
      <c r="G764" s="54">
        <f t="shared" si="320"/>
        <v>71.510000000000005</v>
      </c>
      <c r="H764" s="51">
        <f t="shared" si="302"/>
        <v>556.39378123979304</v>
      </c>
      <c r="I764" s="54">
        <f t="shared" si="330"/>
        <v>7014.5223812397926</v>
      </c>
    </row>
    <row r="765" spans="1:9" ht="14.25">
      <c r="A765" s="75">
        <v>43777</v>
      </c>
      <c r="B765" s="75">
        <v>43781</v>
      </c>
      <c r="C765" s="27">
        <v>6110.12</v>
      </c>
      <c r="D765" s="31">
        <v>213.71860000000001</v>
      </c>
      <c r="E765" s="51">
        <f t="shared" si="329"/>
        <v>6323.8386</v>
      </c>
      <c r="F765" s="53"/>
      <c r="G765" s="54">
        <f t="shared" si="320"/>
        <v>71.510000000000005</v>
      </c>
      <c r="H765" s="51">
        <f t="shared" si="302"/>
        <v>556.39378123979304</v>
      </c>
      <c r="I765" s="54">
        <f t="shared" si="330"/>
        <v>6951.7423812397938</v>
      </c>
    </row>
    <row r="766" spans="1:9" ht="14.25">
      <c r="A766" s="75">
        <v>43782</v>
      </c>
      <c r="B766" s="75">
        <v>43783</v>
      </c>
      <c r="C766" s="27">
        <v>6095.02</v>
      </c>
      <c r="D766" s="31">
        <v>213.71860000000001</v>
      </c>
      <c r="E766" s="51">
        <f t="shared" si="329"/>
        <v>6308.7386000000006</v>
      </c>
      <c r="F766" s="53"/>
      <c r="G766" s="54">
        <f t="shared" si="320"/>
        <v>71.510000000000005</v>
      </c>
      <c r="H766" s="51">
        <f t="shared" si="302"/>
        <v>556.39378123979304</v>
      </c>
      <c r="I766" s="54">
        <f t="shared" si="330"/>
        <v>6936.6423812397934</v>
      </c>
    </row>
    <row r="767" spans="1:9" ht="14.25">
      <c r="A767" s="75">
        <v>43784</v>
      </c>
      <c r="B767" s="75">
        <v>43787</v>
      </c>
      <c r="C767" s="27">
        <v>6127.21</v>
      </c>
      <c r="D767" s="31">
        <v>213.71860000000001</v>
      </c>
      <c r="E767" s="51">
        <f t="shared" si="329"/>
        <v>6340.9286000000002</v>
      </c>
      <c r="F767" s="53"/>
      <c r="G767" s="54">
        <f t="shared" si="320"/>
        <v>71.510000000000005</v>
      </c>
      <c r="H767" s="51">
        <f t="shared" si="302"/>
        <v>556.39378123979304</v>
      </c>
      <c r="I767" s="54">
        <f t="shared" si="330"/>
        <v>6968.8323812397939</v>
      </c>
    </row>
    <row r="768" spans="1:9" ht="14.25">
      <c r="A768" s="75">
        <v>43788</v>
      </c>
      <c r="B768" s="75">
        <v>43790</v>
      </c>
      <c r="C768" s="27">
        <v>6355.22</v>
      </c>
      <c r="D768" s="31">
        <v>213.71860000000001</v>
      </c>
      <c r="E768" s="51">
        <f t="shared" si="329"/>
        <v>6568.9386000000004</v>
      </c>
      <c r="F768" s="53"/>
      <c r="G768" s="54">
        <f t="shared" si="320"/>
        <v>71.510000000000005</v>
      </c>
      <c r="H768" s="51">
        <f t="shared" si="302"/>
        <v>556.39378123979304</v>
      </c>
      <c r="I768" s="54">
        <f t="shared" si="330"/>
        <v>7196.8423812397941</v>
      </c>
    </row>
    <row r="769" spans="1:9" ht="14.25">
      <c r="A769" s="75">
        <v>43791</v>
      </c>
      <c r="B769" s="75">
        <v>43794</v>
      </c>
      <c r="C769" s="27">
        <v>6176.17</v>
      </c>
      <c r="D769" s="31">
        <v>213.71860000000001</v>
      </c>
      <c r="E769" s="51">
        <f t="shared" ref="E769:E774" si="331">+C769+D769</f>
        <v>6389.8886000000002</v>
      </c>
      <c r="F769" s="53"/>
      <c r="G769" s="54">
        <f t="shared" si="320"/>
        <v>71.510000000000005</v>
      </c>
      <c r="H769" s="51">
        <f t="shared" si="302"/>
        <v>556.39378123979304</v>
      </c>
      <c r="I769" s="54">
        <f t="shared" ref="I769:I774" si="332">+E769+G769+H769</f>
        <v>7017.792381239793</v>
      </c>
    </row>
    <row r="770" spans="1:9" ht="14.25">
      <c r="A770" s="75">
        <v>43795</v>
      </c>
      <c r="B770" s="75">
        <v>43797</v>
      </c>
      <c r="C770" s="27">
        <v>6370.53</v>
      </c>
      <c r="D770" s="31">
        <v>213.71860000000001</v>
      </c>
      <c r="E770" s="51">
        <f t="shared" si="331"/>
        <v>6584.2485999999999</v>
      </c>
      <c r="F770" s="53"/>
      <c r="G770" s="54">
        <f t="shared" si="320"/>
        <v>71.510000000000005</v>
      </c>
      <c r="H770" s="51">
        <f t="shared" si="302"/>
        <v>556.39378123979304</v>
      </c>
      <c r="I770" s="54">
        <f t="shared" si="332"/>
        <v>7212.1523812397936</v>
      </c>
    </row>
    <row r="771" spans="1:9" ht="14.25">
      <c r="A771" s="75">
        <v>43798</v>
      </c>
      <c r="B771" s="75">
        <v>43801</v>
      </c>
      <c r="C771" s="27">
        <v>6452.86</v>
      </c>
      <c r="D771" s="31">
        <v>213.71860000000001</v>
      </c>
      <c r="E771" s="51">
        <f t="shared" si="331"/>
        <v>6666.5785999999998</v>
      </c>
      <c r="F771" s="53"/>
      <c r="G771" s="54">
        <f t="shared" si="320"/>
        <v>71.510000000000005</v>
      </c>
      <c r="H771" s="51">
        <f t="shared" si="302"/>
        <v>556.39378123979304</v>
      </c>
      <c r="I771" s="54">
        <f t="shared" si="332"/>
        <v>7294.4823812397935</v>
      </c>
    </row>
    <row r="772" spans="1:9" ht="14.25">
      <c r="A772" s="75">
        <v>43802</v>
      </c>
      <c r="B772" s="75">
        <v>43804</v>
      </c>
      <c r="C772" s="27">
        <v>6452.86</v>
      </c>
      <c r="D772" s="31">
        <v>213.71860000000001</v>
      </c>
      <c r="E772" s="51">
        <f t="shared" si="331"/>
        <v>6666.5785999999998</v>
      </c>
      <c r="F772" s="53"/>
      <c r="G772" s="54">
        <f t="shared" si="320"/>
        <v>71.510000000000005</v>
      </c>
      <c r="H772" s="51">
        <f t="shared" si="302"/>
        <v>556.39378123979304</v>
      </c>
      <c r="I772" s="54">
        <f t="shared" si="332"/>
        <v>7294.4823812397935</v>
      </c>
    </row>
    <row r="773" spans="1:9" ht="14.25">
      <c r="A773" s="75">
        <v>43805</v>
      </c>
      <c r="B773" s="75">
        <v>43808</v>
      </c>
      <c r="C773" s="27">
        <v>6420.89</v>
      </c>
      <c r="D773" s="57">
        <v>228.05799999999999</v>
      </c>
      <c r="E773" s="51">
        <f t="shared" si="331"/>
        <v>6648.9480000000003</v>
      </c>
      <c r="F773" s="53"/>
      <c r="G773" s="54">
        <f t="shared" si="320"/>
        <v>71.510000000000005</v>
      </c>
      <c r="H773" s="51">
        <f t="shared" si="302"/>
        <v>556.39378123979304</v>
      </c>
      <c r="I773" s="54">
        <f t="shared" si="332"/>
        <v>7276.8517812397931</v>
      </c>
    </row>
    <row r="774" spans="1:9" ht="14.25">
      <c r="A774" s="75">
        <v>43809</v>
      </c>
      <c r="B774" s="75">
        <v>43811</v>
      </c>
      <c r="C774" s="27">
        <v>6430.52</v>
      </c>
      <c r="D774" s="57">
        <v>228.05799999999999</v>
      </c>
      <c r="E774" s="51">
        <f t="shared" si="331"/>
        <v>6658.5780000000004</v>
      </c>
      <c r="F774" s="53"/>
      <c r="G774" s="54">
        <f t="shared" si="320"/>
        <v>71.510000000000005</v>
      </c>
      <c r="H774" s="51">
        <f t="shared" si="302"/>
        <v>556.39378123979304</v>
      </c>
      <c r="I774" s="54">
        <f t="shared" si="332"/>
        <v>7286.4817812397941</v>
      </c>
    </row>
    <row r="775" spans="1:9" ht="14.25">
      <c r="A775" s="75">
        <v>43812</v>
      </c>
      <c r="B775" s="75">
        <v>43815</v>
      </c>
      <c r="C775" s="27">
        <v>6249.88</v>
      </c>
      <c r="D775" s="57">
        <v>228.05799999999999</v>
      </c>
      <c r="E775" s="51">
        <f t="shared" ref="E775:E780" si="333">+C775+D775</f>
        <v>6477.9380000000001</v>
      </c>
      <c r="F775" s="53"/>
      <c r="G775" s="54">
        <f t="shared" si="320"/>
        <v>71.510000000000005</v>
      </c>
      <c r="H775" s="51">
        <f t="shared" si="302"/>
        <v>556.39378123979304</v>
      </c>
      <c r="I775" s="54">
        <f t="shared" ref="I775:I780" si="334">+E775+G775+H775</f>
        <v>7105.8417812397929</v>
      </c>
    </row>
    <row r="776" spans="1:9" ht="14.25">
      <c r="A776" s="75">
        <v>43816</v>
      </c>
      <c r="B776" s="75">
        <v>43818</v>
      </c>
      <c r="C776" s="27">
        <v>6371.55</v>
      </c>
      <c r="D776" s="57">
        <v>228.05799999999999</v>
      </c>
      <c r="E776" s="51">
        <f t="shared" si="333"/>
        <v>6599.6080000000002</v>
      </c>
      <c r="F776" s="53"/>
      <c r="G776" s="54">
        <f t="shared" si="320"/>
        <v>71.510000000000005</v>
      </c>
      <c r="H776" s="51">
        <f t="shared" si="302"/>
        <v>556.39378123979304</v>
      </c>
      <c r="I776" s="54">
        <f t="shared" si="334"/>
        <v>7227.511781239793</v>
      </c>
    </row>
    <row r="777" spans="1:9" ht="14.25">
      <c r="A777" s="75">
        <f>+Cartagena!A752</f>
        <v>43819</v>
      </c>
      <c r="B777" s="75">
        <f>+A777+3</f>
        <v>43822</v>
      </c>
      <c r="C777" s="27">
        <v>6428.86</v>
      </c>
      <c r="D777" s="57">
        <v>228.05799999999999</v>
      </c>
      <c r="E777" s="51">
        <f t="shared" si="333"/>
        <v>6656.9179999999997</v>
      </c>
      <c r="F777" s="53"/>
      <c r="G777" s="54">
        <f t="shared" si="320"/>
        <v>71.510000000000005</v>
      </c>
      <c r="H777" s="51">
        <f t="shared" si="302"/>
        <v>556.39378123979304</v>
      </c>
      <c r="I777" s="54">
        <f t="shared" si="334"/>
        <v>7284.8217812397925</v>
      </c>
    </row>
    <row r="778" spans="1:9" ht="14.25">
      <c r="A778" s="75">
        <f>+Cartagena!A753</f>
        <v>43823</v>
      </c>
      <c r="B778" s="75">
        <f>+A778+2</f>
        <v>43825</v>
      </c>
      <c r="C778" s="27">
        <v>6438.9</v>
      </c>
      <c r="D778" s="57">
        <v>228.05799999999999</v>
      </c>
      <c r="E778" s="51">
        <f t="shared" si="333"/>
        <v>6666.9579999999996</v>
      </c>
      <c r="F778" s="53"/>
      <c r="G778" s="54">
        <f t="shared" si="320"/>
        <v>71.510000000000005</v>
      </c>
      <c r="H778" s="51">
        <f t="shared" si="302"/>
        <v>556.39378123979304</v>
      </c>
      <c r="I778" s="54">
        <f t="shared" si="334"/>
        <v>7294.8617812397933</v>
      </c>
    </row>
    <row r="779" spans="1:9" ht="14.25">
      <c r="A779" s="75">
        <f>+Cartagena!A754</f>
        <v>43826</v>
      </c>
      <c r="B779" s="75">
        <f>+A779+3</f>
        <v>43829</v>
      </c>
      <c r="C779" s="27">
        <v>6499.01</v>
      </c>
      <c r="D779" s="57">
        <v>228.05799999999999</v>
      </c>
      <c r="E779" s="51">
        <f t="shared" si="333"/>
        <v>6727.0680000000002</v>
      </c>
      <c r="F779" s="53"/>
      <c r="G779" s="54">
        <f t="shared" si="320"/>
        <v>71.510000000000005</v>
      </c>
      <c r="H779" s="51">
        <f t="shared" si="302"/>
        <v>556.39378123979304</v>
      </c>
      <c r="I779" s="54">
        <f t="shared" si="334"/>
        <v>7354.9717812397939</v>
      </c>
    </row>
    <row r="780" spans="1:9" ht="14.25">
      <c r="A780" s="75">
        <f>+Cartagena!A755</f>
        <v>43830</v>
      </c>
      <c r="B780" s="75">
        <v>43830</v>
      </c>
      <c r="C780" s="27">
        <v>6461.26</v>
      </c>
      <c r="D780" s="57">
        <v>228.05799999999999</v>
      </c>
      <c r="E780" s="51">
        <f t="shared" si="333"/>
        <v>6689.3180000000002</v>
      </c>
      <c r="F780" s="53"/>
      <c r="G780" s="54">
        <f t="shared" si="320"/>
        <v>71.510000000000005</v>
      </c>
      <c r="H780" s="51">
        <f t="shared" si="302"/>
        <v>556.39378123979304</v>
      </c>
      <c r="I780" s="54">
        <f t="shared" si="334"/>
        <v>7317.2217812397939</v>
      </c>
    </row>
    <row r="781" spans="1:9" ht="14.25">
      <c r="A781" s="75">
        <v>43831</v>
      </c>
      <c r="B781" s="75">
        <f>+A781+1</f>
        <v>43832</v>
      </c>
      <c r="C781" s="27">
        <v>6461.26</v>
      </c>
      <c r="D781" s="31">
        <v>243.55</v>
      </c>
      <c r="E781" s="51">
        <f t="shared" ref="E781:E786" si="335">+C781+D781</f>
        <v>6704.81</v>
      </c>
      <c r="F781" s="53"/>
      <c r="G781" s="54">
        <f t="shared" si="320"/>
        <v>71.510000000000005</v>
      </c>
      <c r="H781" s="51">
        <f>+'Otros Cargos'!E117</f>
        <v>573.88084181279999</v>
      </c>
      <c r="I781" s="54">
        <f t="shared" ref="I781:I786" si="336">+E781+G781+H781</f>
        <v>7350.2008418128007</v>
      </c>
    </row>
    <row r="782" spans="1:9" ht="14.25">
      <c r="A782" s="75">
        <v>43833</v>
      </c>
      <c r="B782" s="75">
        <v>43837</v>
      </c>
      <c r="C782" s="27">
        <v>6359.53</v>
      </c>
      <c r="D782" s="31">
        <v>243.55</v>
      </c>
      <c r="E782" s="51">
        <f t="shared" si="335"/>
        <v>6603.08</v>
      </c>
      <c r="F782" s="53"/>
      <c r="G782" s="54">
        <f t="shared" si="320"/>
        <v>71.510000000000005</v>
      </c>
      <c r="H782" s="51">
        <f t="shared" si="302"/>
        <v>573.88084181279999</v>
      </c>
      <c r="I782" s="54">
        <f t="shared" si="336"/>
        <v>7248.4708418128002</v>
      </c>
    </row>
    <row r="783" spans="1:9" ht="14.25">
      <c r="A783" s="75">
        <f t="shared" ref="A783:A788" si="337">+B782+1</f>
        <v>43838</v>
      </c>
      <c r="B783" s="75">
        <f>+A783+1</f>
        <v>43839</v>
      </c>
      <c r="C783" s="27">
        <v>6354.97</v>
      </c>
      <c r="D783" s="31">
        <v>243.55</v>
      </c>
      <c r="E783" s="51">
        <f t="shared" si="335"/>
        <v>6598.52</v>
      </c>
      <c r="F783" s="53"/>
      <c r="G783" s="54">
        <f t="shared" si="320"/>
        <v>71.510000000000005</v>
      </c>
      <c r="H783" s="51">
        <f t="shared" si="302"/>
        <v>573.88084181279999</v>
      </c>
      <c r="I783" s="54">
        <f t="shared" si="336"/>
        <v>7243.9108418128008</v>
      </c>
    </row>
    <row r="784" spans="1:9" ht="14.25">
      <c r="A784" s="75">
        <f t="shared" si="337"/>
        <v>43840</v>
      </c>
      <c r="B784" s="75">
        <f>+A784+3</f>
        <v>43843</v>
      </c>
      <c r="C784" s="27">
        <v>6101.05</v>
      </c>
      <c r="D784" s="31">
        <v>243.55</v>
      </c>
      <c r="E784" s="51">
        <f t="shared" si="335"/>
        <v>6344.6</v>
      </c>
      <c r="F784" s="53"/>
      <c r="G784" s="54">
        <f t="shared" si="320"/>
        <v>71.510000000000005</v>
      </c>
      <c r="H784" s="51">
        <f t="shared" si="302"/>
        <v>573.88084181279999</v>
      </c>
      <c r="I784" s="54">
        <f t="shared" si="336"/>
        <v>6989.9908418128007</v>
      </c>
    </row>
    <row r="785" spans="1:9" ht="14.25">
      <c r="A785" s="75">
        <f t="shared" si="337"/>
        <v>43844</v>
      </c>
      <c r="B785" s="75">
        <f>+A785+2</f>
        <v>43846</v>
      </c>
      <c r="C785" s="27">
        <v>5966.2</v>
      </c>
      <c r="D785" s="31">
        <v>243.55</v>
      </c>
      <c r="E785" s="51">
        <f t="shared" si="335"/>
        <v>6209.75</v>
      </c>
      <c r="F785" s="53"/>
      <c r="G785" s="54">
        <f t="shared" si="320"/>
        <v>71.510000000000005</v>
      </c>
      <c r="H785" s="51">
        <f t="shared" si="302"/>
        <v>573.88084181279999</v>
      </c>
      <c r="I785" s="54">
        <f t="shared" si="336"/>
        <v>6855.1408418128003</v>
      </c>
    </row>
    <row r="786" spans="1:9" ht="14.25">
      <c r="A786" s="75">
        <f t="shared" si="337"/>
        <v>43847</v>
      </c>
      <c r="B786" s="75">
        <f>+A786+3</f>
        <v>43850</v>
      </c>
      <c r="C786" s="27">
        <v>5779.88</v>
      </c>
      <c r="D786" s="31">
        <v>243.55</v>
      </c>
      <c r="E786" s="51">
        <f t="shared" si="335"/>
        <v>6023.43</v>
      </c>
      <c r="F786" s="53"/>
      <c r="G786" s="60">
        <f t="shared" si="320"/>
        <v>71.510000000000005</v>
      </c>
      <c r="H786" s="51">
        <f t="shared" si="302"/>
        <v>573.88084181279999</v>
      </c>
      <c r="I786" s="54">
        <f t="shared" si="336"/>
        <v>6668.8208418128006</v>
      </c>
    </row>
    <row r="787" spans="1:9" ht="14.25">
      <c r="A787" s="75">
        <f t="shared" si="337"/>
        <v>43851</v>
      </c>
      <c r="B787" s="75">
        <v>43853</v>
      </c>
      <c r="C787" s="27">
        <v>5844.08</v>
      </c>
      <c r="D787" s="31">
        <v>243.55</v>
      </c>
      <c r="E787" s="51">
        <f t="shared" ref="E787:E792" si="338">+C787+D787</f>
        <v>6087.63</v>
      </c>
      <c r="F787" s="53"/>
      <c r="G787" s="60">
        <f t="shared" si="320"/>
        <v>71.510000000000005</v>
      </c>
      <c r="H787" s="51">
        <f t="shared" si="302"/>
        <v>573.88084181279999</v>
      </c>
      <c r="I787" s="54">
        <f t="shared" ref="I787:I792" si="339">+E787+G787+H787</f>
        <v>6733.0208418128004</v>
      </c>
    </row>
    <row r="788" spans="1:9" ht="14.25">
      <c r="A788" s="75">
        <f t="shared" si="337"/>
        <v>43854</v>
      </c>
      <c r="B788" s="75">
        <v>43857</v>
      </c>
      <c r="C788" s="27">
        <v>5741.92</v>
      </c>
      <c r="D788" s="31">
        <v>243.55</v>
      </c>
      <c r="E788" s="51">
        <f t="shared" si="338"/>
        <v>5985.47</v>
      </c>
      <c r="F788" s="53"/>
      <c r="G788" s="60">
        <f t="shared" si="320"/>
        <v>71.510000000000005</v>
      </c>
      <c r="H788" s="51">
        <f t="shared" si="302"/>
        <v>573.88084181279999</v>
      </c>
      <c r="I788" s="54">
        <f t="shared" si="339"/>
        <v>6630.8608418128006</v>
      </c>
    </row>
    <row r="789" spans="1:9" ht="14.25">
      <c r="A789" s="75">
        <f>+Cartagena!A764</f>
        <v>43858</v>
      </c>
      <c r="B789" s="75">
        <f>+Cartagena!B764</f>
        <v>43860</v>
      </c>
      <c r="C789" s="27">
        <v>5548.35</v>
      </c>
      <c r="D789" s="31">
        <v>243.55</v>
      </c>
      <c r="E789" s="51">
        <f t="shared" si="338"/>
        <v>5791.9000000000005</v>
      </c>
      <c r="F789" s="53"/>
      <c r="G789" s="60">
        <f t="shared" si="320"/>
        <v>71.510000000000005</v>
      </c>
      <c r="H789" s="51">
        <f t="shared" si="302"/>
        <v>573.88084181279999</v>
      </c>
      <c r="I789" s="54">
        <f t="shared" si="339"/>
        <v>6437.2908418128009</v>
      </c>
    </row>
    <row r="790" spans="1:9" ht="14.25">
      <c r="A790" s="75">
        <f>+Cartagena!A765</f>
        <v>43861</v>
      </c>
      <c r="B790" s="75">
        <v>43861</v>
      </c>
      <c r="C790" s="27">
        <v>5499.84</v>
      </c>
      <c r="D790" s="31">
        <v>243.55</v>
      </c>
      <c r="E790" s="51">
        <f t="shared" si="338"/>
        <v>5743.39</v>
      </c>
      <c r="F790" s="53"/>
      <c r="G790" s="60">
        <f t="shared" si="320"/>
        <v>71.510000000000005</v>
      </c>
      <c r="H790" s="51">
        <f t="shared" si="302"/>
        <v>573.88084181279999</v>
      </c>
      <c r="I790" s="54">
        <f t="shared" si="339"/>
        <v>6388.7808418128006</v>
      </c>
    </row>
    <row r="791" spans="1:9" ht="14.25">
      <c r="A791" s="75">
        <v>43862</v>
      </c>
      <c r="B791" s="75">
        <v>43864</v>
      </c>
      <c r="C791" s="27">
        <v>5499.84</v>
      </c>
      <c r="D791" s="57">
        <v>240.7302</v>
      </c>
      <c r="E791" s="51">
        <f t="shared" si="338"/>
        <v>5740.5702000000001</v>
      </c>
      <c r="F791" s="53"/>
      <c r="G791" s="60">
        <f t="shared" si="320"/>
        <v>71.510000000000005</v>
      </c>
      <c r="H791" s="51">
        <f t="shared" si="302"/>
        <v>573.88084181279999</v>
      </c>
      <c r="I791" s="54">
        <f t="shared" si="339"/>
        <v>6385.9610418128004</v>
      </c>
    </row>
    <row r="792" spans="1:9" ht="14.25">
      <c r="A792" s="75">
        <v>43865</v>
      </c>
      <c r="B792" s="75">
        <f>+A792+2</f>
        <v>43867</v>
      </c>
      <c r="C792" s="27">
        <v>5282.83</v>
      </c>
      <c r="D792" s="57">
        <v>240.7302</v>
      </c>
      <c r="E792" s="51">
        <f t="shared" si="338"/>
        <v>5523.5601999999999</v>
      </c>
      <c r="F792" s="53"/>
      <c r="G792" s="60">
        <f t="shared" ref="G792:H834" si="340">+G790</f>
        <v>71.510000000000005</v>
      </c>
      <c r="H792" s="51">
        <f t="shared" si="340"/>
        <v>573.88084181279999</v>
      </c>
      <c r="I792" s="54">
        <f t="shared" si="339"/>
        <v>6168.9510418128002</v>
      </c>
    </row>
    <row r="793" spans="1:9" ht="14.25">
      <c r="A793" s="75">
        <v>43868</v>
      </c>
      <c r="B793" s="75">
        <f>+A793+3</f>
        <v>43871</v>
      </c>
      <c r="C793" s="27">
        <v>5322.02</v>
      </c>
      <c r="D793" s="57">
        <v>240.7302</v>
      </c>
      <c r="E793" s="51">
        <f t="shared" ref="E793:E798" si="341">+C793+D793</f>
        <v>5562.7502000000004</v>
      </c>
      <c r="F793" s="53"/>
      <c r="G793" s="60">
        <f t="shared" si="340"/>
        <v>71.510000000000005</v>
      </c>
      <c r="H793" s="51">
        <f t="shared" si="340"/>
        <v>573.88084181279999</v>
      </c>
      <c r="I793" s="54">
        <f t="shared" ref="I793:I798" si="342">+E793+G793+H793</f>
        <v>6208.1410418128007</v>
      </c>
    </row>
    <row r="794" spans="1:9" ht="14.25">
      <c r="A794" s="75">
        <f t="shared" ref="A794:A800" si="343">+B793+1</f>
        <v>43872</v>
      </c>
      <c r="B794" s="75">
        <f>+A794+2</f>
        <v>43874</v>
      </c>
      <c r="C794" s="27">
        <v>5311.7</v>
      </c>
      <c r="D794" s="57">
        <v>240.7302</v>
      </c>
      <c r="E794" s="51">
        <f t="shared" si="341"/>
        <v>5552.4301999999998</v>
      </c>
      <c r="F794" s="53"/>
      <c r="G794" s="60">
        <f t="shared" si="340"/>
        <v>71.510000000000005</v>
      </c>
      <c r="H794" s="51">
        <f t="shared" si="340"/>
        <v>573.88084181279999</v>
      </c>
      <c r="I794" s="54">
        <f t="shared" si="342"/>
        <v>6197.8210418128001</v>
      </c>
    </row>
    <row r="795" spans="1:9" ht="14.25">
      <c r="A795" s="75">
        <f t="shared" si="343"/>
        <v>43875</v>
      </c>
      <c r="B795" s="75">
        <f>+A795+3</f>
        <v>43878</v>
      </c>
      <c r="C795" s="27">
        <v>5516.64</v>
      </c>
      <c r="D795" s="57">
        <v>240.7302</v>
      </c>
      <c r="E795" s="51">
        <f t="shared" si="341"/>
        <v>5757.3702000000003</v>
      </c>
      <c r="F795" s="53"/>
      <c r="G795" s="60">
        <f t="shared" si="340"/>
        <v>71.510000000000005</v>
      </c>
      <c r="H795" s="51">
        <f t="shared" si="340"/>
        <v>573.88084181279999</v>
      </c>
      <c r="I795" s="54">
        <f t="shared" si="342"/>
        <v>6402.7610418128006</v>
      </c>
    </row>
    <row r="796" spans="1:9" ht="14.25">
      <c r="A796" s="75">
        <f t="shared" si="343"/>
        <v>43879</v>
      </c>
      <c r="B796" s="75">
        <f>+A796+2</f>
        <v>43881</v>
      </c>
      <c r="C796" s="27">
        <v>5524.05</v>
      </c>
      <c r="D796" s="57">
        <v>240.7302</v>
      </c>
      <c r="E796" s="51">
        <f t="shared" si="341"/>
        <v>5764.7802000000001</v>
      </c>
      <c r="F796" s="53"/>
      <c r="G796" s="60">
        <f t="shared" si="340"/>
        <v>71.510000000000005</v>
      </c>
      <c r="H796" s="51">
        <f t="shared" si="340"/>
        <v>573.88084181279999</v>
      </c>
      <c r="I796" s="54">
        <f t="shared" si="342"/>
        <v>6410.1710418128005</v>
      </c>
    </row>
    <row r="797" spans="1:9" ht="14.25">
      <c r="A797" s="75">
        <f t="shared" si="343"/>
        <v>43882</v>
      </c>
      <c r="B797" s="75">
        <f>+A797+3</f>
        <v>43885</v>
      </c>
      <c r="C797" s="27">
        <v>5607.5</v>
      </c>
      <c r="D797" s="57">
        <v>240.7302</v>
      </c>
      <c r="E797" s="51">
        <f t="shared" si="341"/>
        <v>5848.2302</v>
      </c>
      <c r="F797" s="53"/>
      <c r="G797" s="60">
        <f t="shared" si="340"/>
        <v>71.510000000000005</v>
      </c>
      <c r="H797" s="51">
        <f t="shared" si="340"/>
        <v>573.88084181279999</v>
      </c>
      <c r="I797" s="54">
        <f t="shared" si="342"/>
        <v>6493.6210418128003</v>
      </c>
    </row>
    <row r="798" spans="1:9" ht="14.25">
      <c r="A798" s="75">
        <f t="shared" si="343"/>
        <v>43886</v>
      </c>
      <c r="B798" s="75">
        <f>+A798+2</f>
        <v>43888</v>
      </c>
      <c r="C798" s="27">
        <v>5559.57</v>
      </c>
      <c r="D798" s="57">
        <v>240.7302</v>
      </c>
      <c r="E798" s="51">
        <f t="shared" si="341"/>
        <v>5800.3001999999997</v>
      </c>
      <c r="F798" s="53"/>
      <c r="G798" s="60">
        <f t="shared" si="340"/>
        <v>71.510000000000005</v>
      </c>
      <c r="H798" s="51">
        <f t="shared" si="340"/>
        <v>573.88084181279999</v>
      </c>
      <c r="I798" s="54">
        <f t="shared" si="342"/>
        <v>6445.6910418128</v>
      </c>
    </row>
    <row r="799" spans="1:9" ht="14.25">
      <c r="A799" s="75">
        <f t="shared" si="343"/>
        <v>43889</v>
      </c>
      <c r="B799" s="75">
        <f>+A799+3</f>
        <v>43892</v>
      </c>
      <c r="C799" s="27">
        <v>5003.3500000000004</v>
      </c>
      <c r="D799" s="57">
        <v>240.7302</v>
      </c>
      <c r="E799" s="51">
        <f t="shared" ref="E799:E804" si="344">+C799+D799</f>
        <v>5244.0802000000003</v>
      </c>
      <c r="F799" s="53"/>
      <c r="G799" s="60">
        <f t="shared" si="340"/>
        <v>71.510000000000005</v>
      </c>
      <c r="H799" s="51">
        <f t="shared" si="340"/>
        <v>573.88084181279999</v>
      </c>
      <c r="I799" s="54">
        <f t="shared" ref="I799:I804" si="345">+E799+G799+H799</f>
        <v>5889.4710418128006</v>
      </c>
    </row>
    <row r="800" spans="1:9" ht="14.25">
      <c r="A800" s="75">
        <f t="shared" si="343"/>
        <v>43893</v>
      </c>
      <c r="B800" s="75">
        <f>+A800+2</f>
        <v>43895</v>
      </c>
      <c r="C800" s="27">
        <v>5037.96</v>
      </c>
      <c r="D800" s="57">
        <v>240.7302</v>
      </c>
      <c r="E800" s="51">
        <f t="shared" si="344"/>
        <v>5278.6902</v>
      </c>
      <c r="F800" s="53"/>
      <c r="G800" s="60">
        <f t="shared" si="340"/>
        <v>71.510000000000005</v>
      </c>
      <c r="H800" s="51">
        <f t="shared" si="340"/>
        <v>573.88084181279999</v>
      </c>
      <c r="I800" s="54">
        <f t="shared" si="345"/>
        <v>5924.0810418128003</v>
      </c>
    </row>
    <row r="801" spans="1:9" ht="14.25">
      <c r="A801" s="75">
        <f t="shared" ref="A801:A807" si="346">+B800+1</f>
        <v>43896</v>
      </c>
      <c r="B801" s="75">
        <v>43899</v>
      </c>
      <c r="C801" s="27">
        <v>5183.34</v>
      </c>
      <c r="D801" s="57">
        <v>240.7302</v>
      </c>
      <c r="E801" s="51">
        <f t="shared" si="344"/>
        <v>5424.0702000000001</v>
      </c>
      <c r="F801" s="53"/>
      <c r="G801" s="60">
        <f t="shared" si="340"/>
        <v>71.510000000000005</v>
      </c>
      <c r="H801" s="51">
        <f t="shared" si="340"/>
        <v>573.88084181279999</v>
      </c>
      <c r="I801" s="54">
        <f t="shared" si="345"/>
        <v>6069.4610418128004</v>
      </c>
    </row>
    <row r="802" spans="1:9" ht="14.25">
      <c r="A802" s="75">
        <f t="shared" si="346"/>
        <v>43900</v>
      </c>
      <c r="B802" s="75">
        <v>43900</v>
      </c>
      <c r="C802" s="27">
        <v>4750.25</v>
      </c>
      <c r="D802" s="57">
        <v>240.7302</v>
      </c>
      <c r="E802" s="51">
        <f t="shared" si="344"/>
        <v>4990.9802</v>
      </c>
      <c r="F802" s="53"/>
      <c r="G802" s="60">
        <f t="shared" si="340"/>
        <v>71.510000000000005</v>
      </c>
      <c r="H802" s="51">
        <f t="shared" si="340"/>
        <v>573.88084181279999</v>
      </c>
      <c r="I802" s="54">
        <f t="shared" si="345"/>
        <v>5636.3710418128003</v>
      </c>
    </row>
    <row r="803" spans="1:9" ht="14.25">
      <c r="A803" s="75">
        <f t="shared" si="346"/>
        <v>43901</v>
      </c>
      <c r="B803" s="75">
        <v>43902</v>
      </c>
      <c r="C803" s="27">
        <v>4750.25</v>
      </c>
      <c r="D803" s="60">
        <v>230.3032</v>
      </c>
      <c r="E803" s="51">
        <f t="shared" si="344"/>
        <v>4980.5532000000003</v>
      </c>
      <c r="F803" s="53"/>
      <c r="G803" s="60">
        <f t="shared" si="340"/>
        <v>71.510000000000005</v>
      </c>
      <c r="H803" s="51">
        <f t="shared" si="340"/>
        <v>573.88084181279999</v>
      </c>
      <c r="I803" s="54">
        <f t="shared" si="345"/>
        <v>5625.9440418128006</v>
      </c>
    </row>
    <row r="804" spans="1:9" ht="14.25">
      <c r="A804" s="75">
        <f t="shared" si="346"/>
        <v>43903</v>
      </c>
      <c r="B804" s="75">
        <v>43906</v>
      </c>
      <c r="C804" s="27">
        <v>4531.3100000000004</v>
      </c>
      <c r="D804" s="60">
        <v>230.3032</v>
      </c>
      <c r="E804" s="51">
        <f t="shared" si="344"/>
        <v>4761.6132000000007</v>
      </c>
      <c r="F804" s="53"/>
      <c r="G804" s="60">
        <f t="shared" si="340"/>
        <v>71.510000000000005</v>
      </c>
      <c r="H804" s="51">
        <f t="shared" si="340"/>
        <v>573.88084181279999</v>
      </c>
      <c r="I804" s="54">
        <f t="shared" si="345"/>
        <v>5407.004041812801</v>
      </c>
    </row>
    <row r="805" spans="1:9" ht="14.25">
      <c r="A805" s="75">
        <f t="shared" si="346"/>
        <v>43907</v>
      </c>
      <c r="B805" s="75">
        <v>43909</v>
      </c>
      <c r="C805" s="27">
        <v>4440.1099999999997</v>
      </c>
      <c r="D805" s="60">
        <v>230.3032</v>
      </c>
      <c r="E805" s="51">
        <f t="shared" ref="E805:E810" si="347">+C805+D805</f>
        <v>4670.4132</v>
      </c>
      <c r="F805" s="53"/>
      <c r="G805" s="60">
        <f t="shared" si="340"/>
        <v>71.510000000000005</v>
      </c>
      <c r="H805" s="51">
        <f t="shared" si="340"/>
        <v>573.88084181279999</v>
      </c>
      <c r="I805" s="54">
        <f t="shared" ref="I805:I810" si="348">+E805+G805+H805</f>
        <v>5315.8040418128003</v>
      </c>
    </row>
    <row r="806" spans="1:9" ht="14.25">
      <c r="A806" s="75">
        <f t="shared" si="346"/>
        <v>43910</v>
      </c>
      <c r="B806" s="75">
        <v>43914</v>
      </c>
      <c r="C806" s="27">
        <v>3690.93</v>
      </c>
      <c r="D806" s="60">
        <v>230.3032</v>
      </c>
      <c r="E806" s="51">
        <f t="shared" si="347"/>
        <v>3921.2331999999997</v>
      </c>
      <c r="F806" s="53"/>
      <c r="G806" s="60">
        <f t="shared" si="340"/>
        <v>71.510000000000005</v>
      </c>
      <c r="H806" s="51">
        <f t="shared" si="340"/>
        <v>573.88084181279999</v>
      </c>
      <c r="I806" s="54">
        <f t="shared" si="348"/>
        <v>4566.6240418128</v>
      </c>
    </row>
    <row r="807" spans="1:9" ht="14.25">
      <c r="A807" s="75">
        <f t="shared" si="346"/>
        <v>43915</v>
      </c>
      <c r="B807" s="75">
        <v>43916</v>
      </c>
      <c r="C807" s="27">
        <v>3953.15</v>
      </c>
      <c r="D807" s="60">
        <v>230.3032</v>
      </c>
      <c r="E807" s="51">
        <f t="shared" si="347"/>
        <v>4183.4531999999999</v>
      </c>
      <c r="F807" s="53"/>
      <c r="G807" s="60">
        <f t="shared" si="340"/>
        <v>71.510000000000005</v>
      </c>
      <c r="H807" s="51">
        <f t="shared" si="340"/>
        <v>573.88084181279999</v>
      </c>
      <c r="I807" s="54">
        <f t="shared" si="348"/>
        <v>4828.8440418128002</v>
      </c>
    </row>
    <row r="808" spans="1:9" ht="14.25">
      <c r="A808" s="75">
        <f t="shared" ref="A808:A814" si="349">+B807+1</f>
        <v>43917</v>
      </c>
      <c r="B808" s="75">
        <v>43920</v>
      </c>
      <c r="C808" s="27">
        <v>4331.17</v>
      </c>
      <c r="D808" s="60">
        <v>230.3032</v>
      </c>
      <c r="E808" s="51">
        <f t="shared" si="347"/>
        <v>4561.4732000000004</v>
      </c>
      <c r="F808" s="53"/>
      <c r="G808" s="60">
        <f t="shared" si="340"/>
        <v>71.510000000000005</v>
      </c>
      <c r="H808" s="51">
        <f t="shared" si="340"/>
        <v>573.88084181279999</v>
      </c>
      <c r="I808" s="54">
        <f t="shared" si="348"/>
        <v>5206.8640418128007</v>
      </c>
    </row>
    <row r="809" spans="1:9" ht="14.25">
      <c r="A809" s="75">
        <f t="shared" si="349"/>
        <v>43921</v>
      </c>
      <c r="B809" s="75">
        <v>43921</v>
      </c>
      <c r="C809" s="27">
        <v>4093.2</v>
      </c>
      <c r="D809" s="60">
        <v>230.3032</v>
      </c>
      <c r="E809" s="51">
        <f t="shared" si="347"/>
        <v>4323.5032000000001</v>
      </c>
      <c r="F809" s="53"/>
      <c r="G809" s="60">
        <f t="shared" si="340"/>
        <v>71.510000000000005</v>
      </c>
      <c r="H809" s="51">
        <f t="shared" si="340"/>
        <v>573.88084181279999</v>
      </c>
      <c r="I809" s="54">
        <f t="shared" si="348"/>
        <v>4968.8940418128004</v>
      </c>
    </row>
    <row r="810" spans="1:9" ht="12.2" customHeight="1">
      <c r="A810" s="75">
        <f t="shared" si="349"/>
        <v>43922</v>
      </c>
      <c r="B810" s="75">
        <f>+A810+1</f>
        <v>43923</v>
      </c>
      <c r="C810" s="27">
        <v>3919.56</v>
      </c>
      <c r="D810" s="60">
        <v>230.3032</v>
      </c>
      <c r="E810" s="51">
        <f t="shared" si="347"/>
        <v>4149.8631999999998</v>
      </c>
      <c r="F810" s="53"/>
      <c r="G810" s="60">
        <f t="shared" si="340"/>
        <v>71.510000000000005</v>
      </c>
      <c r="H810" s="51">
        <f t="shared" si="340"/>
        <v>573.88084181279999</v>
      </c>
      <c r="I810" s="54">
        <f t="shared" si="348"/>
        <v>4795.2540418128001</v>
      </c>
    </row>
    <row r="811" spans="1:9" ht="14.25">
      <c r="A811" s="75">
        <f t="shared" si="349"/>
        <v>43924</v>
      </c>
      <c r="B811" s="75">
        <v>43927</v>
      </c>
      <c r="C811" s="27">
        <v>3553.21</v>
      </c>
      <c r="D811" s="60">
        <v>230.3032</v>
      </c>
      <c r="E811" s="51">
        <f t="shared" ref="E811:E816" si="350">+C811+D811</f>
        <v>3783.5131999999999</v>
      </c>
      <c r="F811" s="53"/>
      <c r="G811" s="60">
        <f t="shared" si="340"/>
        <v>71.510000000000005</v>
      </c>
      <c r="H811" s="51">
        <f t="shared" si="340"/>
        <v>573.88084181279999</v>
      </c>
      <c r="I811" s="54">
        <f t="shared" ref="I811:I816" si="351">+E811+G811+H811</f>
        <v>4428.9040418127997</v>
      </c>
    </row>
    <row r="812" spans="1:9" ht="14.25">
      <c r="A812" s="75">
        <f t="shared" si="349"/>
        <v>43928</v>
      </c>
      <c r="B812" s="75">
        <v>43929</v>
      </c>
      <c r="C812" s="27">
        <v>4099.62</v>
      </c>
      <c r="D812" s="60">
        <v>230.3032</v>
      </c>
      <c r="E812" s="51">
        <f t="shared" si="350"/>
        <v>4329.9232000000002</v>
      </c>
      <c r="F812" s="53"/>
      <c r="G812" s="60">
        <f t="shared" si="340"/>
        <v>71.510000000000005</v>
      </c>
      <c r="H812" s="51">
        <f t="shared" si="340"/>
        <v>573.88084181279999</v>
      </c>
      <c r="I812" s="54">
        <f t="shared" si="351"/>
        <v>4975.3140418128005</v>
      </c>
    </row>
    <row r="813" spans="1:9" ht="14.25">
      <c r="A813" s="75">
        <f t="shared" si="349"/>
        <v>43930</v>
      </c>
      <c r="B813" s="75">
        <v>43934</v>
      </c>
      <c r="C813" s="27">
        <v>3781.36</v>
      </c>
      <c r="D813" s="60">
        <v>230.3032</v>
      </c>
      <c r="E813" s="51">
        <f t="shared" si="350"/>
        <v>4011.6632</v>
      </c>
      <c r="F813" s="53"/>
      <c r="G813" s="60">
        <f t="shared" si="340"/>
        <v>71.510000000000005</v>
      </c>
      <c r="H813" s="51">
        <f t="shared" si="340"/>
        <v>573.88084181279999</v>
      </c>
      <c r="I813" s="54">
        <f t="shared" si="351"/>
        <v>4657.0540418128003</v>
      </c>
    </row>
    <row r="814" spans="1:9" ht="14.25">
      <c r="A814" s="75">
        <f t="shared" si="349"/>
        <v>43935</v>
      </c>
      <c r="B814" s="75">
        <f>+A814+2</f>
        <v>43937</v>
      </c>
      <c r="C814" s="27">
        <v>3449.2</v>
      </c>
      <c r="D814" s="60">
        <v>230.3032</v>
      </c>
      <c r="E814" s="51">
        <f t="shared" si="350"/>
        <v>3679.5031999999997</v>
      </c>
      <c r="F814" s="53"/>
      <c r="G814" s="60">
        <f t="shared" si="340"/>
        <v>71.510000000000005</v>
      </c>
      <c r="H814" s="51">
        <f t="shared" si="340"/>
        <v>573.88084181279999</v>
      </c>
      <c r="I814" s="54">
        <f t="shared" si="351"/>
        <v>4324.8940418127995</v>
      </c>
    </row>
    <row r="815" spans="1:9" ht="14.25">
      <c r="A815" s="75">
        <f>+B814+1</f>
        <v>43938</v>
      </c>
      <c r="B815" s="75">
        <f>+A815+3</f>
        <v>43941</v>
      </c>
      <c r="C815" s="27">
        <v>3300.48</v>
      </c>
      <c r="D815" s="60">
        <v>230.3032</v>
      </c>
      <c r="E815" s="51">
        <f t="shared" si="350"/>
        <v>3530.7831999999999</v>
      </c>
      <c r="F815" s="53"/>
      <c r="G815" s="60">
        <f t="shared" si="340"/>
        <v>71.510000000000005</v>
      </c>
      <c r="H815" s="51">
        <f t="shared" si="340"/>
        <v>573.88084181279999</v>
      </c>
      <c r="I815" s="54">
        <f t="shared" si="351"/>
        <v>4176.1740418128002</v>
      </c>
    </row>
    <row r="816" spans="1:9" ht="14.25">
      <c r="A816" s="75">
        <f>+B815+1</f>
        <v>43942</v>
      </c>
      <c r="B816" s="75">
        <f>+A816+2</f>
        <v>43944</v>
      </c>
      <c r="C816" s="27">
        <v>3542.91</v>
      </c>
      <c r="D816" s="60">
        <v>230.3032</v>
      </c>
      <c r="E816" s="51">
        <f t="shared" si="350"/>
        <v>3773.2131999999997</v>
      </c>
      <c r="F816" s="53"/>
      <c r="G816" s="60">
        <f t="shared" si="340"/>
        <v>71.510000000000005</v>
      </c>
      <c r="H816" s="51">
        <f t="shared" si="340"/>
        <v>573.88084181279999</v>
      </c>
      <c r="I816" s="54">
        <f t="shared" si="351"/>
        <v>4418.6040418127996</v>
      </c>
    </row>
    <row r="817" spans="1:9" ht="14.25">
      <c r="A817" s="75">
        <v>43945</v>
      </c>
      <c r="B817" s="75">
        <f>+A817+3</f>
        <v>43948</v>
      </c>
      <c r="C817" s="27">
        <v>2748.28</v>
      </c>
      <c r="D817" s="60">
        <v>230.3032</v>
      </c>
      <c r="E817" s="51">
        <f t="shared" ref="E817:E822" si="352">+C817+D817</f>
        <v>2978.5832</v>
      </c>
      <c r="F817" s="53"/>
      <c r="G817" s="60">
        <f t="shared" si="340"/>
        <v>71.510000000000005</v>
      </c>
      <c r="H817" s="51">
        <f t="shared" si="340"/>
        <v>573.88084181279999</v>
      </c>
      <c r="I817" s="54">
        <f t="shared" ref="I817:I822" si="353">+E817+G817+H817</f>
        <v>3623.9740418128004</v>
      </c>
    </row>
    <row r="818" spans="1:9" ht="14.25">
      <c r="A818" s="75">
        <f t="shared" ref="A818:A824" si="354">+B817+1</f>
        <v>43949</v>
      </c>
      <c r="B818" s="75">
        <f>+A818+2</f>
        <v>43951</v>
      </c>
      <c r="C818" s="27">
        <v>2289.16</v>
      </c>
      <c r="D818" s="60">
        <v>230.3032</v>
      </c>
      <c r="E818" s="51">
        <f t="shared" si="352"/>
        <v>2519.4631999999997</v>
      </c>
      <c r="F818" s="53"/>
      <c r="G818" s="60">
        <f t="shared" si="340"/>
        <v>71.510000000000005</v>
      </c>
      <c r="H818" s="51">
        <f t="shared" si="340"/>
        <v>573.88084181279999</v>
      </c>
      <c r="I818" s="54">
        <f t="shared" si="353"/>
        <v>3164.8540418128</v>
      </c>
    </row>
    <row r="819" spans="1:9" ht="14.25">
      <c r="A819" s="75">
        <f t="shared" si="354"/>
        <v>43952</v>
      </c>
      <c r="B819" s="75">
        <f>+A819+3</f>
        <v>43955</v>
      </c>
      <c r="C819" s="27">
        <v>2616.91</v>
      </c>
      <c r="D819" s="60">
        <v>230.3032</v>
      </c>
      <c r="E819" s="51">
        <f t="shared" si="352"/>
        <v>2847.2131999999997</v>
      </c>
      <c r="F819" s="53"/>
      <c r="G819" s="60">
        <f t="shared" si="340"/>
        <v>71.510000000000005</v>
      </c>
      <c r="H819" s="51">
        <f t="shared" si="340"/>
        <v>573.88084181279999</v>
      </c>
      <c r="I819" s="54">
        <f t="shared" si="353"/>
        <v>3492.6040418128</v>
      </c>
    </row>
    <row r="820" spans="1:9" ht="14.25">
      <c r="A820" s="75">
        <f t="shared" si="354"/>
        <v>43956</v>
      </c>
      <c r="B820" s="75">
        <f>+A820+2</f>
        <v>43958</v>
      </c>
      <c r="C820" s="27">
        <v>2764.32</v>
      </c>
      <c r="D820" s="60">
        <v>230.3032</v>
      </c>
      <c r="E820" s="51">
        <f t="shared" si="352"/>
        <v>2994.6232</v>
      </c>
      <c r="F820" s="53"/>
      <c r="G820" s="60">
        <f t="shared" si="340"/>
        <v>71.510000000000005</v>
      </c>
      <c r="H820" s="51">
        <f t="shared" si="340"/>
        <v>573.88084181279999</v>
      </c>
      <c r="I820" s="54">
        <f t="shared" si="353"/>
        <v>3640.0140418128003</v>
      </c>
    </row>
    <row r="821" spans="1:9" ht="14.25">
      <c r="A821" s="75">
        <f t="shared" si="354"/>
        <v>43959</v>
      </c>
      <c r="B821" s="75">
        <v>43962</v>
      </c>
      <c r="C821" s="27">
        <v>2857.52</v>
      </c>
      <c r="D821" s="60">
        <v>230.3032</v>
      </c>
      <c r="E821" s="51">
        <f t="shared" si="352"/>
        <v>3087.8231999999998</v>
      </c>
      <c r="F821" s="53"/>
      <c r="G821" s="60">
        <f t="shared" si="340"/>
        <v>71.510000000000005</v>
      </c>
      <c r="H821" s="51">
        <f t="shared" si="340"/>
        <v>573.88084181279999</v>
      </c>
      <c r="I821" s="54">
        <f t="shared" si="353"/>
        <v>3733.2140418128001</v>
      </c>
    </row>
    <row r="822" spans="1:9" ht="14.25">
      <c r="A822" s="75">
        <f t="shared" si="354"/>
        <v>43963</v>
      </c>
      <c r="B822" s="75">
        <f>+A822+2</f>
        <v>43965</v>
      </c>
      <c r="C822" s="27">
        <v>3251.82</v>
      </c>
      <c r="D822" s="60">
        <v>230.3032</v>
      </c>
      <c r="E822" s="51">
        <f t="shared" si="352"/>
        <v>3482.1232</v>
      </c>
      <c r="F822" s="53"/>
      <c r="G822" s="60">
        <f t="shared" si="340"/>
        <v>71.510000000000005</v>
      </c>
      <c r="H822" s="51">
        <f t="shared" si="340"/>
        <v>573.88084181279999</v>
      </c>
      <c r="I822" s="54">
        <f t="shared" si="353"/>
        <v>4127.5140418128003</v>
      </c>
    </row>
    <row r="823" spans="1:9" ht="14.25">
      <c r="A823" s="75">
        <f t="shared" si="354"/>
        <v>43966</v>
      </c>
      <c r="B823" s="75">
        <f>+A823+3</f>
        <v>43969</v>
      </c>
      <c r="C823" s="27">
        <v>2982.84</v>
      </c>
      <c r="D823" s="60">
        <v>230.3032</v>
      </c>
      <c r="E823" s="51">
        <f t="shared" ref="E823:E828" si="355">+C823+D823</f>
        <v>3213.1432</v>
      </c>
      <c r="F823" s="53"/>
      <c r="G823" s="60">
        <f t="shared" si="340"/>
        <v>71.510000000000005</v>
      </c>
      <c r="H823" s="51">
        <f t="shared" si="340"/>
        <v>573.88084181279999</v>
      </c>
      <c r="I823" s="54">
        <f t="shared" ref="I823:I828" si="356">+E823+G823+H823</f>
        <v>3858.5340418128003</v>
      </c>
    </row>
    <row r="824" spans="1:9" ht="14.25">
      <c r="A824" s="75">
        <f t="shared" si="354"/>
        <v>43970</v>
      </c>
      <c r="B824" s="75">
        <f>+A824+2</f>
        <v>43972</v>
      </c>
      <c r="C824" s="27">
        <v>3437.29</v>
      </c>
      <c r="D824" s="60">
        <v>230.3032</v>
      </c>
      <c r="E824" s="51">
        <f t="shared" si="355"/>
        <v>3667.5931999999998</v>
      </c>
      <c r="F824" s="53"/>
      <c r="G824" s="60">
        <f t="shared" si="340"/>
        <v>71.510000000000005</v>
      </c>
      <c r="H824" s="51">
        <f t="shared" si="340"/>
        <v>573.88084181279999</v>
      </c>
      <c r="I824" s="54">
        <f t="shared" si="356"/>
        <v>4312.9840418127997</v>
      </c>
    </row>
    <row r="825" spans="1:9" ht="14.25">
      <c r="A825" s="75">
        <f t="shared" ref="A825:A830" si="357">+B824+1</f>
        <v>43973</v>
      </c>
      <c r="B825" s="75">
        <v>43977</v>
      </c>
      <c r="C825" s="27">
        <v>3541.38</v>
      </c>
      <c r="D825" s="60">
        <v>230.3032</v>
      </c>
      <c r="E825" s="51">
        <f t="shared" si="355"/>
        <v>3771.6831999999999</v>
      </c>
      <c r="F825" s="53"/>
      <c r="G825" s="60">
        <f t="shared" si="340"/>
        <v>71.510000000000005</v>
      </c>
      <c r="H825" s="51">
        <f t="shared" si="340"/>
        <v>573.88084181279999</v>
      </c>
      <c r="I825" s="54">
        <f t="shared" si="356"/>
        <v>4417.0740418127998</v>
      </c>
    </row>
    <row r="826" spans="1:9" ht="14.25">
      <c r="A826" s="75">
        <f t="shared" si="357"/>
        <v>43978</v>
      </c>
      <c r="B826" s="75">
        <f>+A826+1</f>
        <v>43979</v>
      </c>
      <c r="C826" s="27">
        <v>3559.84</v>
      </c>
      <c r="D826" s="60">
        <v>230.3032</v>
      </c>
      <c r="E826" s="51">
        <f t="shared" si="355"/>
        <v>3790.1432</v>
      </c>
      <c r="F826" s="53"/>
      <c r="G826" s="60">
        <f t="shared" si="340"/>
        <v>71.510000000000005</v>
      </c>
      <c r="H826" s="51">
        <f t="shared" si="340"/>
        <v>573.88084181279999</v>
      </c>
      <c r="I826" s="54">
        <f t="shared" si="356"/>
        <v>4435.5340418127998</v>
      </c>
    </row>
    <row r="827" spans="1:9" ht="14.25">
      <c r="A827" s="75">
        <f t="shared" si="357"/>
        <v>43980</v>
      </c>
      <c r="B827" s="75">
        <f>+A827+3</f>
        <v>43983</v>
      </c>
      <c r="C827" s="27">
        <v>3519.1</v>
      </c>
      <c r="D827" s="60">
        <v>230.3032</v>
      </c>
      <c r="E827" s="51">
        <f t="shared" si="355"/>
        <v>3749.4031999999997</v>
      </c>
      <c r="F827" s="53"/>
      <c r="G827" s="60">
        <f t="shared" si="340"/>
        <v>71.510000000000005</v>
      </c>
      <c r="H827" s="51">
        <f t="shared" si="340"/>
        <v>573.88084181279999</v>
      </c>
      <c r="I827" s="54">
        <f t="shared" si="356"/>
        <v>4394.7940418128001</v>
      </c>
    </row>
    <row r="828" spans="1:9" ht="14.25">
      <c r="A828" s="75">
        <f t="shared" si="357"/>
        <v>43984</v>
      </c>
      <c r="B828" s="75">
        <v>43990</v>
      </c>
      <c r="C828" s="27">
        <v>3610.1</v>
      </c>
      <c r="D828" s="60">
        <v>230.3032</v>
      </c>
      <c r="E828" s="51">
        <f t="shared" si="355"/>
        <v>3840.4031999999997</v>
      </c>
      <c r="F828" s="53"/>
      <c r="G828" s="60">
        <f t="shared" si="340"/>
        <v>71.510000000000005</v>
      </c>
      <c r="H828" s="51">
        <f t="shared" si="340"/>
        <v>573.88084181279999</v>
      </c>
      <c r="I828" s="54">
        <f t="shared" si="356"/>
        <v>4485.7940418128001</v>
      </c>
    </row>
    <row r="829" spans="1:9" ht="14.25">
      <c r="A829" s="75">
        <f t="shared" si="357"/>
        <v>43991</v>
      </c>
      <c r="B829" s="75">
        <v>43998</v>
      </c>
      <c r="C829" s="27">
        <v>3763.25</v>
      </c>
      <c r="D829" s="60">
        <v>230.3032</v>
      </c>
      <c r="E829" s="51">
        <f t="shared" ref="E829:E835" si="358">+C829+D829</f>
        <v>3993.5531999999998</v>
      </c>
      <c r="F829" s="53"/>
      <c r="G829" s="60">
        <f t="shared" si="340"/>
        <v>71.510000000000005</v>
      </c>
      <c r="H829" s="51">
        <f t="shared" si="340"/>
        <v>573.88084181279999</v>
      </c>
      <c r="I829" s="54">
        <f t="shared" ref="I829:I835" si="359">+E829+G829+H829</f>
        <v>4638.9440418127997</v>
      </c>
    </row>
    <row r="830" spans="1:9" ht="14.25">
      <c r="A830" s="75">
        <f t="shared" si="357"/>
        <v>43999</v>
      </c>
      <c r="B830" s="75">
        <v>44005</v>
      </c>
      <c r="C830" s="27">
        <v>3999.51</v>
      </c>
      <c r="D830" s="60">
        <v>230.3032</v>
      </c>
      <c r="E830" s="51">
        <f t="shared" si="358"/>
        <v>4229.8132000000005</v>
      </c>
      <c r="F830" s="53"/>
      <c r="G830" s="60">
        <f t="shared" si="340"/>
        <v>71.510000000000005</v>
      </c>
      <c r="H830" s="51">
        <f t="shared" si="340"/>
        <v>573.88084181279999</v>
      </c>
      <c r="I830" s="54">
        <f t="shared" si="359"/>
        <v>4875.2040418128008</v>
      </c>
    </row>
    <row r="831" spans="1:9" ht="14.25">
      <c r="A831" s="75">
        <f t="shared" ref="A831:A837" si="360">+B830+1</f>
        <v>44006</v>
      </c>
      <c r="B831" s="75">
        <v>44012</v>
      </c>
      <c r="C831" s="27">
        <v>4375.13</v>
      </c>
      <c r="D831" s="60">
        <v>230.3032</v>
      </c>
      <c r="E831" s="51">
        <f t="shared" si="358"/>
        <v>4605.4332000000004</v>
      </c>
      <c r="F831" s="53"/>
      <c r="G831" s="60">
        <f t="shared" si="340"/>
        <v>71.510000000000005</v>
      </c>
      <c r="H831" s="51">
        <f t="shared" si="340"/>
        <v>573.88084181279999</v>
      </c>
      <c r="I831" s="54">
        <f t="shared" si="359"/>
        <v>5250.8240418128007</v>
      </c>
    </row>
    <row r="832" spans="1:9" ht="14.25">
      <c r="A832" s="75">
        <f t="shared" si="360"/>
        <v>44013</v>
      </c>
      <c r="B832" s="75">
        <f>+A832+5</f>
        <v>44018</v>
      </c>
      <c r="C832" s="27">
        <v>4329.99</v>
      </c>
      <c r="D832" s="60">
        <v>230.3032</v>
      </c>
      <c r="E832" s="51">
        <f t="shared" si="358"/>
        <v>4560.2932000000001</v>
      </c>
      <c r="F832" s="53"/>
      <c r="G832" s="60">
        <f t="shared" si="340"/>
        <v>71.510000000000005</v>
      </c>
      <c r="H832" s="51">
        <f t="shared" si="340"/>
        <v>573.88084181279999</v>
      </c>
      <c r="I832" s="54">
        <f t="shared" si="359"/>
        <v>5205.6840418128004</v>
      </c>
    </row>
    <row r="833" spans="1:10" ht="14.25">
      <c r="A833" s="75">
        <f t="shared" si="360"/>
        <v>44019</v>
      </c>
      <c r="B833" s="75">
        <f>+A833+3</f>
        <v>44022</v>
      </c>
      <c r="C833" s="27">
        <v>4402.8599999999997</v>
      </c>
      <c r="D833" s="60">
        <v>230.3032</v>
      </c>
      <c r="E833" s="51">
        <f t="shared" si="358"/>
        <v>4633.1632</v>
      </c>
      <c r="F833" s="53"/>
      <c r="G833" s="60">
        <f t="shared" si="340"/>
        <v>71.510000000000005</v>
      </c>
      <c r="H833" s="51">
        <f t="shared" si="340"/>
        <v>573.88084181279999</v>
      </c>
      <c r="I833" s="54">
        <f t="shared" si="359"/>
        <v>5278.5540418128003</v>
      </c>
    </row>
    <row r="834" spans="1:10" ht="14.25">
      <c r="A834" s="75">
        <f t="shared" si="360"/>
        <v>44023</v>
      </c>
      <c r="B834" s="75">
        <f>+A834+2</f>
        <v>44025</v>
      </c>
      <c r="C834" s="27">
        <v>4402.8599999999997</v>
      </c>
      <c r="D834" s="59">
        <v>229.67520000000002</v>
      </c>
      <c r="E834" s="51">
        <f>+C834+D834</f>
        <v>4632.5351999999993</v>
      </c>
      <c r="F834" s="53"/>
      <c r="G834" s="60">
        <f t="shared" si="340"/>
        <v>71.510000000000005</v>
      </c>
      <c r="H834" s="51">
        <f t="shared" si="340"/>
        <v>573.88084181279999</v>
      </c>
      <c r="I834" s="54">
        <f>+E834+G834+H834</f>
        <v>5277.9260418127997</v>
      </c>
      <c r="J834" s="72" t="s">
        <v>41</v>
      </c>
    </row>
    <row r="835" spans="1:10" ht="14.25">
      <c r="A835" s="75">
        <f t="shared" si="360"/>
        <v>44026</v>
      </c>
      <c r="B835" s="75">
        <f>+A835+7</f>
        <v>44033</v>
      </c>
      <c r="C835" s="27">
        <v>4436.88</v>
      </c>
      <c r="D835" s="59">
        <v>229.67520000000002</v>
      </c>
      <c r="E835" s="51">
        <f t="shared" si="358"/>
        <v>4666.5551999999998</v>
      </c>
      <c r="F835" s="53"/>
      <c r="G835" s="60">
        <f t="shared" ref="G835:H881" si="361">+G832</f>
        <v>71.510000000000005</v>
      </c>
      <c r="H835" s="51">
        <f t="shared" si="361"/>
        <v>573.88084181279999</v>
      </c>
      <c r="I835" s="54">
        <f t="shared" si="359"/>
        <v>5311.9460418128001</v>
      </c>
    </row>
    <row r="836" spans="1:10" ht="14.25">
      <c r="A836" s="75">
        <f t="shared" si="360"/>
        <v>44034</v>
      </c>
      <c r="B836" s="75">
        <f>+A836+5</f>
        <v>44039</v>
      </c>
      <c r="C836" s="27">
        <v>4383.8100000000004</v>
      </c>
      <c r="D836" s="59">
        <v>229.67520000000002</v>
      </c>
      <c r="E836" s="51">
        <f t="shared" ref="E836:E841" si="362">+C836+D836</f>
        <v>4613.4852000000001</v>
      </c>
      <c r="F836" s="53"/>
      <c r="G836" s="60">
        <f t="shared" si="361"/>
        <v>71.510000000000005</v>
      </c>
      <c r="H836" s="51">
        <f t="shared" si="361"/>
        <v>573.88084181279999</v>
      </c>
      <c r="I836" s="54">
        <f t="shared" ref="I836:I841" si="363">+E836+G836+H836</f>
        <v>5258.8760418128004</v>
      </c>
    </row>
    <row r="837" spans="1:10" ht="14.25">
      <c r="A837" s="75">
        <f t="shared" si="360"/>
        <v>44040</v>
      </c>
      <c r="B837" s="75">
        <f>+A837+6</f>
        <v>44046</v>
      </c>
      <c r="C837" s="27">
        <v>4545.8599999999997</v>
      </c>
      <c r="D837" s="59">
        <v>229.67520000000002</v>
      </c>
      <c r="E837" s="51">
        <f t="shared" si="362"/>
        <v>4775.5351999999993</v>
      </c>
      <c r="F837" s="53"/>
      <c r="G837" s="60">
        <f t="shared" si="361"/>
        <v>71.510000000000005</v>
      </c>
      <c r="H837" s="51">
        <f t="shared" si="361"/>
        <v>573.88084181279999</v>
      </c>
      <c r="I837" s="54">
        <f t="shared" si="363"/>
        <v>5420.9260418127997</v>
      </c>
    </row>
    <row r="838" spans="1:10" ht="14.25">
      <c r="A838" s="75">
        <f t="shared" ref="A838:A844" si="364">+B837+1</f>
        <v>44047</v>
      </c>
      <c r="B838" s="75">
        <f>+A838+6</f>
        <v>44053</v>
      </c>
      <c r="C838" s="27">
        <v>4541.0200000000004</v>
      </c>
      <c r="D838" s="59">
        <v>229.67520000000002</v>
      </c>
      <c r="E838" s="51">
        <f t="shared" si="362"/>
        <v>4770.6952000000001</v>
      </c>
      <c r="F838" s="53"/>
      <c r="G838" s="60">
        <f t="shared" si="361"/>
        <v>71.510000000000005</v>
      </c>
      <c r="H838" s="51">
        <f t="shared" si="361"/>
        <v>573.88084181279999</v>
      </c>
      <c r="I838" s="54">
        <f t="shared" si="363"/>
        <v>5416.0860418128004</v>
      </c>
    </row>
    <row r="839" spans="1:10" ht="14.25">
      <c r="A839" s="75">
        <f t="shared" si="364"/>
        <v>44054</v>
      </c>
      <c r="B839" s="75">
        <f>+A839+3</f>
        <v>44057</v>
      </c>
      <c r="C839" s="27">
        <v>4611.41</v>
      </c>
      <c r="D839" s="59">
        <v>229.67520000000002</v>
      </c>
      <c r="E839" s="51">
        <f t="shared" si="362"/>
        <v>4841.0851999999995</v>
      </c>
      <c r="F839" s="53"/>
      <c r="G839" s="60">
        <f t="shared" si="361"/>
        <v>71.510000000000005</v>
      </c>
      <c r="H839" s="51">
        <f t="shared" si="361"/>
        <v>573.88084181279999</v>
      </c>
      <c r="I839" s="54">
        <f t="shared" si="363"/>
        <v>5486.4760418127998</v>
      </c>
    </row>
    <row r="840" spans="1:10" ht="14.25">
      <c r="A840" s="75">
        <f t="shared" si="364"/>
        <v>44058</v>
      </c>
      <c r="B840" s="75">
        <f>+A840+3</f>
        <v>44061</v>
      </c>
      <c r="C840" s="27">
        <v>4611.41</v>
      </c>
      <c r="D840" s="51">
        <v>225.7664</v>
      </c>
      <c r="E840" s="51">
        <f t="shared" si="362"/>
        <v>4837.1764000000003</v>
      </c>
      <c r="F840" s="53"/>
      <c r="G840" s="60">
        <f t="shared" si="361"/>
        <v>71.510000000000005</v>
      </c>
      <c r="H840" s="51">
        <f t="shared" si="361"/>
        <v>573.88084181279999</v>
      </c>
      <c r="I840" s="54">
        <f t="shared" si="363"/>
        <v>5482.5672418128006</v>
      </c>
      <c r="J840" s="72" t="s">
        <v>42</v>
      </c>
    </row>
    <row r="841" spans="1:10" ht="14.25">
      <c r="A841" s="75">
        <f t="shared" si="364"/>
        <v>44062</v>
      </c>
      <c r="B841" s="75">
        <f>+A841+5</f>
        <v>44067</v>
      </c>
      <c r="C841" s="27">
        <v>4599.79</v>
      </c>
      <c r="D841" s="51">
        <v>225.7664</v>
      </c>
      <c r="E841" s="51">
        <f t="shared" si="362"/>
        <v>4825.5564000000004</v>
      </c>
      <c r="F841" s="53"/>
      <c r="G841" s="60">
        <f t="shared" si="361"/>
        <v>71.510000000000005</v>
      </c>
      <c r="H841" s="51">
        <f t="shared" si="361"/>
        <v>573.88084181279999</v>
      </c>
      <c r="I841" s="54">
        <f t="shared" si="363"/>
        <v>5470.9472418128007</v>
      </c>
    </row>
    <row r="842" spans="1:10" ht="14.25">
      <c r="A842" s="75">
        <f t="shared" si="364"/>
        <v>44068</v>
      </c>
      <c r="B842" s="75">
        <f>+A842+6</f>
        <v>44074</v>
      </c>
      <c r="C842" s="27">
        <v>4632.1400000000003</v>
      </c>
      <c r="D842" s="51">
        <v>225.7664</v>
      </c>
      <c r="E842" s="51">
        <f t="shared" ref="E842:E847" si="365">+C842+D842</f>
        <v>4857.9064000000008</v>
      </c>
      <c r="F842" s="53"/>
      <c r="G842" s="60">
        <f t="shared" si="361"/>
        <v>71.510000000000005</v>
      </c>
      <c r="H842" s="51">
        <f t="shared" si="361"/>
        <v>573.88084181279999</v>
      </c>
      <c r="I842" s="54">
        <f t="shared" ref="I842:I847" si="366">+E842+G842+H842</f>
        <v>5503.2972418128011</v>
      </c>
    </row>
    <row r="843" spans="1:10" ht="14.25">
      <c r="A843" s="75">
        <f t="shared" si="364"/>
        <v>44075</v>
      </c>
      <c r="B843" s="75">
        <f>+A843+6</f>
        <v>44081</v>
      </c>
      <c r="C843" s="27">
        <v>4731.17</v>
      </c>
      <c r="D843" s="51">
        <v>225.7664</v>
      </c>
      <c r="E843" s="51">
        <f t="shared" si="365"/>
        <v>4956.9364000000005</v>
      </c>
      <c r="F843" s="53"/>
      <c r="G843" s="60">
        <f t="shared" si="361"/>
        <v>71.510000000000005</v>
      </c>
      <c r="H843" s="51">
        <f t="shared" si="361"/>
        <v>573.88084181279999</v>
      </c>
      <c r="I843" s="54">
        <f t="shared" si="366"/>
        <v>5602.3272418128008</v>
      </c>
    </row>
    <row r="844" spans="1:10" ht="14.25">
      <c r="A844" s="75">
        <f t="shared" si="364"/>
        <v>44082</v>
      </c>
      <c r="B844" s="75">
        <f>+A844+2</f>
        <v>44084</v>
      </c>
      <c r="C844" s="27">
        <v>4357.25</v>
      </c>
      <c r="D844" s="51">
        <v>225.7664</v>
      </c>
      <c r="E844" s="51">
        <f t="shared" si="365"/>
        <v>4583.0164000000004</v>
      </c>
      <c r="F844" s="53"/>
      <c r="G844" s="60">
        <f t="shared" si="361"/>
        <v>71.510000000000005</v>
      </c>
      <c r="H844" s="51">
        <f t="shared" si="361"/>
        <v>573.88084181279999</v>
      </c>
      <c r="I844" s="54">
        <f t="shared" si="366"/>
        <v>5228.4072418128007</v>
      </c>
    </row>
    <row r="845" spans="1:10" ht="14.25">
      <c r="A845" s="75">
        <f t="shared" ref="A845:A850" si="367">+B844+1</f>
        <v>44085</v>
      </c>
      <c r="B845" s="75">
        <f>+A845+3</f>
        <v>44088</v>
      </c>
      <c r="C845" s="27">
        <v>4357.25</v>
      </c>
      <c r="D845" s="59">
        <v>246.66200000000001</v>
      </c>
      <c r="E845" s="51">
        <f t="shared" si="365"/>
        <v>4603.9120000000003</v>
      </c>
      <c r="F845" s="53"/>
      <c r="G845" s="60">
        <f t="shared" si="361"/>
        <v>71.510000000000005</v>
      </c>
      <c r="H845" s="51">
        <f t="shared" si="361"/>
        <v>573.88084181279999</v>
      </c>
      <c r="I845" s="54">
        <f t="shared" si="366"/>
        <v>5249.3028418128006</v>
      </c>
      <c r="J845" s="72" t="s">
        <v>43</v>
      </c>
    </row>
    <row r="846" spans="1:10" ht="14.25">
      <c r="A846" s="75">
        <f t="shared" si="367"/>
        <v>44089</v>
      </c>
      <c r="B846" s="75">
        <f>+A846+6</f>
        <v>44095</v>
      </c>
      <c r="C846" s="27">
        <v>4022.74</v>
      </c>
      <c r="D846" s="59">
        <v>246.66200000000001</v>
      </c>
      <c r="E846" s="51">
        <f t="shared" si="365"/>
        <v>4269.402</v>
      </c>
      <c r="F846" s="53"/>
      <c r="G846" s="60">
        <f t="shared" si="361"/>
        <v>71.510000000000005</v>
      </c>
      <c r="H846" s="51">
        <f t="shared" si="361"/>
        <v>573.88084181279999</v>
      </c>
      <c r="I846" s="54">
        <f t="shared" si="366"/>
        <v>4914.7928418128004</v>
      </c>
    </row>
    <row r="847" spans="1:10" ht="14.25">
      <c r="A847" s="75">
        <f t="shared" si="367"/>
        <v>44096</v>
      </c>
      <c r="B847" s="75">
        <f>+A847+6</f>
        <v>44102</v>
      </c>
      <c r="C847" s="27">
        <v>4140.68</v>
      </c>
      <c r="D847" s="59">
        <v>246.66200000000001</v>
      </c>
      <c r="E847" s="51">
        <f t="shared" si="365"/>
        <v>4387.3420000000006</v>
      </c>
      <c r="F847" s="53"/>
      <c r="G847" s="60">
        <f t="shared" si="361"/>
        <v>71.510000000000005</v>
      </c>
      <c r="H847" s="51">
        <f t="shared" si="361"/>
        <v>573.88084181279999</v>
      </c>
      <c r="I847" s="54">
        <f t="shared" si="366"/>
        <v>5032.7328418128009</v>
      </c>
    </row>
    <row r="848" spans="1:10" ht="14.25">
      <c r="A848" s="75">
        <f t="shared" si="367"/>
        <v>44103</v>
      </c>
      <c r="B848" s="75">
        <f>+A848+6</f>
        <v>44109</v>
      </c>
      <c r="C848" s="27">
        <v>4202.79</v>
      </c>
      <c r="D848" s="59">
        <v>246.66200000000001</v>
      </c>
      <c r="E848" s="51">
        <f t="shared" ref="E848:E853" si="368">+C848+D848</f>
        <v>4449.4520000000002</v>
      </c>
      <c r="F848" s="53"/>
      <c r="G848" s="60">
        <f t="shared" si="361"/>
        <v>71.510000000000005</v>
      </c>
      <c r="H848" s="51">
        <f t="shared" si="361"/>
        <v>573.88084181279999</v>
      </c>
      <c r="I848" s="54">
        <f t="shared" ref="I848:I853" si="369">+E848+G848+H848</f>
        <v>5094.8428418128005</v>
      </c>
    </row>
    <row r="849" spans="1:10" ht="14.25">
      <c r="A849" s="75">
        <f t="shared" si="367"/>
        <v>44110</v>
      </c>
      <c r="B849" s="75">
        <f>+A849+2</f>
        <v>44112</v>
      </c>
      <c r="C849" s="27">
        <v>4281.7299999999996</v>
      </c>
      <c r="D849" s="59">
        <v>246.66200000000001</v>
      </c>
      <c r="E849" s="51">
        <f t="shared" si="368"/>
        <v>4528.3919999999998</v>
      </c>
      <c r="F849" s="53"/>
      <c r="G849" s="60">
        <f t="shared" si="361"/>
        <v>71.510000000000005</v>
      </c>
      <c r="H849" s="51">
        <f t="shared" si="361"/>
        <v>573.88084181279999</v>
      </c>
      <c r="I849" s="54">
        <f t="shared" si="369"/>
        <v>5173.7828418128001</v>
      </c>
    </row>
    <row r="850" spans="1:10" ht="14.25">
      <c r="A850" s="75">
        <f t="shared" si="367"/>
        <v>44113</v>
      </c>
      <c r="B850" s="75">
        <f>+A850+4</f>
        <v>44117</v>
      </c>
      <c r="C850" s="27">
        <v>4281.7299999999996</v>
      </c>
      <c r="D850" s="51">
        <v>258.43979999999999</v>
      </c>
      <c r="E850" s="51">
        <f t="shared" si="368"/>
        <v>4540.1697999999997</v>
      </c>
      <c r="F850" s="53"/>
      <c r="G850" s="60">
        <f t="shared" si="361"/>
        <v>71.510000000000005</v>
      </c>
      <c r="H850" s="51">
        <f t="shared" si="361"/>
        <v>573.88084181279999</v>
      </c>
      <c r="I850" s="54">
        <f t="shared" si="369"/>
        <v>5185.5606418128</v>
      </c>
      <c r="J850" s="72" t="s">
        <v>44</v>
      </c>
    </row>
    <row r="851" spans="1:10" ht="14.25">
      <c r="A851" s="75">
        <f t="shared" ref="A851:A857" si="370">+B850+1</f>
        <v>44118</v>
      </c>
      <c r="B851" s="75">
        <f>+A851+5</f>
        <v>44123</v>
      </c>
      <c r="C851" s="27">
        <v>4484.8900000000003</v>
      </c>
      <c r="D851" s="51">
        <v>258.43979999999999</v>
      </c>
      <c r="E851" s="51">
        <f t="shared" si="368"/>
        <v>4743.3298000000004</v>
      </c>
      <c r="F851" s="53"/>
      <c r="G851" s="60">
        <f t="shared" si="361"/>
        <v>71.510000000000005</v>
      </c>
      <c r="H851" s="51">
        <f t="shared" si="361"/>
        <v>573.88084181279999</v>
      </c>
      <c r="I851" s="54">
        <f t="shared" si="369"/>
        <v>5388.7206418128007</v>
      </c>
    </row>
    <row r="852" spans="1:10" ht="14.25">
      <c r="A852" s="75">
        <f t="shared" si="370"/>
        <v>44124</v>
      </c>
      <c r="B852" s="75">
        <f>+A852+6</f>
        <v>44130</v>
      </c>
      <c r="C852" s="27">
        <v>4483.2</v>
      </c>
      <c r="D852" s="51">
        <v>258.43979999999999</v>
      </c>
      <c r="E852" s="51">
        <f t="shared" si="368"/>
        <v>4741.6397999999999</v>
      </c>
      <c r="F852" s="53"/>
      <c r="G852" s="60">
        <f t="shared" si="361"/>
        <v>71.510000000000005</v>
      </c>
      <c r="H852" s="51">
        <f t="shared" si="361"/>
        <v>573.88084181279999</v>
      </c>
      <c r="I852" s="54">
        <f t="shared" si="369"/>
        <v>5387.0306418128002</v>
      </c>
    </row>
    <row r="853" spans="1:10" ht="14.25">
      <c r="A853" s="75">
        <f t="shared" si="370"/>
        <v>44131</v>
      </c>
      <c r="B853" s="75">
        <f>+A853+7</f>
        <v>44138</v>
      </c>
      <c r="C853" s="27">
        <v>4372.07</v>
      </c>
      <c r="D853" s="51">
        <v>258.43979999999999</v>
      </c>
      <c r="E853" s="51">
        <f t="shared" si="368"/>
        <v>4630.5097999999998</v>
      </c>
      <c r="F853" s="53"/>
      <c r="G853" s="60">
        <f t="shared" si="361"/>
        <v>71.510000000000005</v>
      </c>
      <c r="H853" s="51">
        <f t="shared" si="361"/>
        <v>573.88084181279999</v>
      </c>
      <c r="I853" s="54">
        <f t="shared" si="369"/>
        <v>5275.9006418128001</v>
      </c>
    </row>
    <row r="854" spans="1:10" ht="14.25">
      <c r="A854" s="75">
        <f t="shared" si="370"/>
        <v>44139</v>
      </c>
      <c r="B854" s="75">
        <f>+A854+5</f>
        <v>44144</v>
      </c>
      <c r="C854" s="27">
        <v>4247.75</v>
      </c>
      <c r="D854" s="51">
        <v>258.43979999999999</v>
      </c>
      <c r="E854" s="51">
        <f t="shared" ref="E854:E859" si="371">+C854+D854</f>
        <v>4506.1898000000001</v>
      </c>
      <c r="F854" s="53"/>
      <c r="G854" s="60">
        <f t="shared" si="361"/>
        <v>71.510000000000005</v>
      </c>
      <c r="H854" s="51">
        <f t="shared" si="361"/>
        <v>573.88084181279999</v>
      </c>
      <c r="I854" s="54">
        <f t="shared" ref="I854:I859" si="372">+E854+G854+H854</f>
        <v>5151.5806418128004</v>
      </c>
    </row>
    <row r="855" spans="1:10" ht="14.25">
      <c r="A855" s="75">
        <f t="shared" si="370"/>
        <v>44145</v>
      </c>
      <c r="B855" s="75">
        <f>+A855+7</f>
        <v>44152</v>
      </c>
      <c r="C855" s="27">
        <v>4411.82</v>
      </c>
      <c r="D855" s="59">
        <v>264.84160000000003</v>
      </c>
      <c r="E855" s="51">
        <f t="shared" si="371"/>
        <v>4676.6615999999995</v>
      </c>
      <c r="F855" s="53"/>
      <c r="G855" s="60">
        <f t="shared" si="361"/>
        <v>71.510000000000005</v>
      </c>
      <c r="H855" s="51">
        <f t="shared" si="361"/>
        <v>573.88084181279999</v>
      </c>
      <c r="I855" s="54">
        <f t="shared" si="372"/>
        <v>5322.0524418127998</v>
      </c>
      <c r="J855" s="72" t="s">
        <v>45</v>
      </c>
    </row>
    <row r="856" spans="1:10" ht="14.25">
      <c r="A856" s="75">
        <f t="shared" si="370"/>
        <v>44153</v>
      </c>
      <c r="B856" s="75">
        <f>+A856+5</f>
        <v>44158</v>
      </c>
      <c r="C856" s="27">
        <v>4505.4799999999996</v>
      </c>
      <c r="D856" s="59">
        <v>264.84160000000003</v>
      </c>
      <c r="E856" s="51">
        <f t="shared" si="371"/>
        <v>4770.3215999999993</v>
      </c>
      <c r="F856" s="53"/>
      <c r="G856" s="60">
        <f t="shared" si="361"/>
        <v>71.510000000000005</v>
      </c>
      <c r="H856" s="51">
        <f t="shared" si="361"/>
        <v>573.88084181279999</v>
      </c>
      <c r="I856" s="54">
        <f t="shared" si="372"/>
        <v>5415.7124418127996</v>
      </c>
    </row>
    <row r="857" spans="1:10" ht="14.25">
      <c r="A857" s="75">
        <f t="shared" si="370"/>
        <v>44159</v>
      </c>
      <c r="B857" s="75">
        <f>+A857+6</f>
        <v>44165</v>
      </c>
      <c r="C857" s="27">
        <v>4585.09</v>
      </c>
      <c r="D857" s="59">
        <v>264.84160000000003</v>
      </c>
      <c r="E857" s="51">
        <f t="shared" si="371"/>
        <v>4849.9315999999999</v>
      </c>
      <c r="F857" s="53"/>
      <c r="G857" s="60">
        <f t="shared" si="361"/>
        <v>71.510000000000005</v>
      </c>
      <c r="H857" s="51">
        <f t="shared" si="361"/>
        <v>573.88084181279999</v>
      </c>
      <c r="I857" s="54">
        <f t="shared" si="372"/>
        <v>5495.3224418128002</v>
      </c>
    </row>
    <row r="858" spans="1:10" ht="14.25">
      <c r="A858" s="75">
        <f t="shared" ref="A858:A863" si="373">+B857+1</f>
        <v>44166</v>
      </c>
      <c r="B858" s="75">
        <f>+A858+6</f>
        <v>44172</v>
      </c>
      <c r="C858" s="27">
        <v>4912.22</v>
      </c>
      <c r="D858" s="59">
        <v>264.84160000000003</v>
      </c>
      <c r="E858" s="51">
        <f t="shared" si="371"/>
        <v>5177.0616</v>
      </c>
      <c r="F858" s="53"/>
      <c r="G858" s="60">
        <f t="shared" si="361"/>
        <v>71.510000000000005</v>
      </c>
      <c r="H858" s="51">
        <f t="shared" si="361"/>
        <v>573.88084181279999</v>
      </c>
      <c r="I858" s="54">
        <f t="shared" si="372"/>
        <v>5822.4524418128003</v>
      </c>
    </row>
    <row r="859" spans="1:10" ht="14.25">
      <c r="A859" s="75">
        <f t="shared" si="373"/>
        <v>44173</v>
      </c>
      <c r="B859" s="75">
        <f>+A859+6</f>
        <v>44179</v>
      </c>
      <c r="C859" s="27">
        <v>4854.2</v>
      </c>
      <c r="D859" s="59">
        <v>264.84160000000003</v>
      </c>
      <c r="E859" s="51">
        <f t="shared" si="371"/>
        <v>5119.0415999999996</v>
      </c>
      <c r="F859" s="53"/>
      <c r="G859" s="60">
        <f t="shared" si="361"/>
        <v>71.510000000000005</v>
      </c>
      <c r="H859" s="51">
        <f t="shared" si="361"/>
        <v>573.88084181279999</v>
      </c>
      <c r="I859" s="54">
        <f t="shared" si="372"/>
        <v>5764.4324418127999</v>
      </c>
    </row>
    <row r="860" spans="1:10" ht="14.25">
      <c r="A860" s="75">
        <f t="shared" si="373"/>
        <v>44180</v>
      </c>
      <c r="B860" s="75">
        <f>+A860</f>
        <v>44180</v>
      </c>
      <c r="C860" s="27">
        <v>4860.68</v>
      </c>
      <c r="D860" s="59">
        <v>264.84160000000003</v>
      </c>
      <c r="E860" s="51">
        <f t="shared" ref="E860:E865" si="374">+C860+D860</f>
        <v>5125.5216</v>
      </c>
      <c r="F860" s="53"/>
      <c r="G860" s="60">
        <f t="shared" si="361"/>
        <v>71.510000000000005</v>
      </c>
      <c r="H860" s="51">
        <f t="shared" si="361"/>
        <v>573.88084181279999</v>
      </c>
      <c r="I860" s="54">
        <f t="shared" ref="I860:I865" si="375">+E860+G860+H860</f>
        <v>5770.9124418128004</v>
      </c>
    </row>
    <row r="861" spans="1:10" ht="14.25">
      <c r="A861" s="75">
        <f t="shared" si="373"/>
        <v>44181</v>
      </c>
      <c r="B861" s="75">
        <f>+A861+5</f>
        <v>44186</v>
      </c>
      <c r="C861" s="27">
        <v>4860.68</v>
      </c>
      <c r="D861" s="51">
        <v>283.62</v>
      </c>
      <c r="E861" s="51">
        <f t="shared" si="374"/>
        <v>5144.3</v>
      </c>
      <c r="F861" s="53"/>
      <c r="G861" s="60">
        <f t="shared" si="361"/>
        <v>71.510000000000005</v>
      </c>
      <c r="H861" s="51">
        <f t="shared" si="361"/>
        <v>573.88084181279999</v>
      </c>
      <c r="I861" s="54">
        <f t="shared" si="375"/>
        <v>5789.6908418128005</v>
      </c>
      <c r="J861" s="72" t="s">
        <v>46</v>
      </c>
    </row>
    <row r="862" spans="1:10" ht="14.25">
      <c r="A862" s="75">
        <f t="shared" si="373"/>
        <v>44187</v>
      </c>
      <c r="B862" s="75">
        <f>+A862+6</f>
        <v>44193</v>
      </c>
      <c r="C862" s="27">
        <v>5002.76</v>
      </c>
      <c r="D862" s="51">
        <v>283.62</v>
      </c>
      <c r="E862" s="51">
        <f t="shared" si="374"/>
        <v>5286.38</v>
      </c>
      <c r="F862" s="53"/>
      <c r="G862" s="60">
        <f t="shared" si="361"/>
        <v>71.510000000000005</v>
      </c>
      <c r="H862" s="51">
        <f t="shared" si="361"/>
        <v>573.88084181279999</v>
      </c>
      <c r="I862" s="54">
        <f t="shared" si="375"/>
        <v>5931.7708418128004</v>
      </c>
    </row>
    <row r="863" spans="1:10" ht="14.25">
      <c r="A863" s="75">
        <f t="shared" si="373"/>
        <v>44194</v>
      </c>
      <c r="B863" s="75">
        <f>+A863+2</f>
        <v>44196</v>
      </c>
      <c r="C863" s="27">
        <v>5031.97</v>
      </c>
      <c r="D863" s="51">
        <v>283.62</v>
      </c>
      <c r="E863" s="51">
        <f t="shared" si="374"/>
        <v>5315.59</v>
      </c>
      <c r="F863" s="53"/>
      <c r="G863" s="60">
        <f t="shared" si="361"/>
        <v>71.510000000000005</v>
      </c>
      <c r="H863" s="51">
        <f t="shared" si="361"/>
        <v>573.88084181279999</v>
      </c>
      <c r="I863" s="54">
        <f t="shared" si="375"/>
        <v>5960.9808418128005</v>
      </c>
    </row>
    <row r="864" spans="1:10" ht="14.25">
      <c r="A864" s="75">
        <f t="shared" ref="A864:A870" si="376">B863+1</f>
        <v>44197</v>
      </c>
      <c r="B864" s="75">
        <f>A864+3</f>
        <v>44200</v>
      </c>
      <c r="C864" s="27">
        <v>5031.97</v>
      </c>
      <c r="D864" s="51">
        <v>283.97000000000003</v>
      </c>
      <c r="E864" s="51">
        <f t="shared" si="374"/>
        <v>5315.9400000000005</v>
      </c>
      <c r="F864" s="53"/>
      <c r="G864" s="60">
        <f t="shared" si="361"/>
        <v>71.510000000000005</v>
      </c>
      <c r="H864" s="51">
        <f>+'Otros Cargos'!E127</f>
        <v>589.63187238511091</v>
      </c>
      <c r="I864" s="54">
        <f t="shared" si="375"/>
        <v>5977.0818723851116</v>
      </c>
      <c r="J864" s="72" t="s">
        <v>49</v>
      </c>
    </row>
    <row r="865" spans="1:10" ht="14.25">
      <c r="A865" s="75">
        <f t="shared" si="376"/>
        <v>44201</v>
      </c>
      <c r="B865" s="75">
        <f>A865+7</f>
        <v>44208</v>
      </c>
      <c r="C865" s="27">
        <v>5065.83</v>
      </c>
      <c r="D865" s="51">
        <v>283.97000000000003</v>
      </c>
      <c r="E865" s="51">
        <f t="shared" si="374"/>
        <v>5349.8</v>
      </c>
      <c r="F865" s="53"/>
      <c r="G865" s="60">
        <f t="shared" si="361"/>
        <v>71.510000000000005</v>
      </c>
      <c r="H865" s="51">
        <f t="shared" ref="H865:H870" si="377">H864</f>
        <v>589.63187238511091</v>
      </c>
      <c r="I865" s="54">
        <f t="shared" si="375"/>
        <v>6010.9418723851113</v>
      </c>
    </row>
    <row r="866" spans="1:10" ht="14.25">
      <c r="A866" s="75">
        <f t="shared" si="376"/>
        <v>44209</v>
      </c>
      <c r="B866" s="75">
        <f>A866+5</f>
        <v>44214</v>
      </c>
      <c r="C866" s="27">
        <v>5156.0600000000004</v>
      </c>
      <c r="D866" s="51">
        <v>283.97000000000003</v>
      </c>
      <c r="E866" s="51">
        <f t="shared" ref="E866:E871" si="378">+C866+D866</f>
        <v>5440.0300000000007</v>
      </c>
      <c r="F866" s="53"/>
      <c r="G866" s="60">
        <f t="shared" si="361"/>
        <v>71.510000000000005</v>
      </c>
      <c r="H866" s="51">
        <f t="shared" si="377"/>
        <v>589.63187238511091</v>
      </c>
      <c r="I866" s="54">
        <f t="shared" ref="I866:I871" si="379">+E866+G866+H866</f>
        <v>6101.1718723851118</v>
      </c>
    </row>
    <row r="867" spans="1:10" ht="14.25">
      <c r="A867" s="75">
        <f t="shared" si="376"/>
        <v>44215</v>
      </c>
      <c r="B867" s="75">
        <f>A867+6</f>
        <v>44221</v>
      </c>
      <c r="C867" s="27">
        <v>5450.88</v>
      </c>
      <c r="D867" s="51">
        <v>283.97000000000003</v>
      </c>
      <c r="E867" s="51">
        <f t="shared" si="378"/>
        <v>5734.85</v>
      </c>
      <c r="F867" s="53"/>
      <c r="G867" s="60">
        <f t="shared" si="361"/>
        <v>71.510000000000005</v>
      </c>
      <c r="H867" s="51">
        <f t="shared" si="377"/>
        <v>589.63187238511091</v>
      </c>
      <c r="I867" s="54">
        <f t="shared" si="379"/>
        <v>6395.9918723851115</v>
      </c>
    </row>
    <row r="868" spans="1:10" ht="14.25">
      <c r="A868" s="75">
        <f t="shared" si="376"/>
        <v>44222</v>
      </c>
      <c r="B868" s="75">
        <f>A868+6</f>
        <v>44228</v>
      </c>
      <c r="C868" s="27">
        <v>5436.78</v>
      </c>
      <c r="D868" s="51">
        <v>283.97000000000003</v>
      </c>
      <c r="E868" s="51">
        <f t="shared" si="378"/>
        <v>5720.75</v>
      </c>
      <c r="F868" s="53"/>
      <c r="G868" s="60">
        <f t="shared" si="361"/>
        <v>71.510000000000005</v>
      </c>
      <c r="H868" s="51">
        <f t="shared" si="377"/>
        <v>589.63187238511091</v>
      </c>
      <c r="I868" s="54">
        <f t="shared" si="379"/>
        <v>6381.8918723851111</v>
      </c>
    </row>
    <row r="869" spans="1:10" ht="14.25">
      <c r="A869" s="75">
        <f t="shared" si="376"/>
        <v>44229</v>
      </c>
      <c r="B869" s="75">
        <f>A869+3</f>
        <v>44232</v>
      </c>
      <c r="C869" s="27">
        <v>5631.58</v>
      </c>
      <c r="D869" s="51">
        <v>283.97000000000003</v>
      </c>
      <c r="E869" s="51">
        <f t="shared" si="378"/>
        <v>5915.55</v>
      </c>
      <c r="F869" s="53"/>
      <c r="G869" s="60">
        <f t="shared" si="361"/>
        <v>71.510000000000005</v>
      </c>
      <c r="H869" s="51">
        <f t="shared" si="377"/>
        <v>589.63187238511091</v>
      </c>
      <c r="I869" s="54">
        <f t="shared" si="379"/>
        <v>6576.6918723851113</v>
      </c>
    </row>
    <row r="870" spans="1:10" ht="14.25">
      <c r="A870" s="75">
        <f t="shared" si="376"/>
        <v>44233</v>
      </c>
      <c r="B870" s="75">
        <f>A870+2</f>
        <v>44235</v>
      </c>
      <c r="C870" s="27">
        <v>5631.58</v>
      </c>
      <c r="D870" s="59">
        <v>294.99</v>
      </c>
      <c r="E870" s="51">
        <f t="shared" si="378"/>
        <v>5926.57</v>
      </c>
      <c r="F870" s="53"/>
      <c r="G870" s="60">
        <f t="shared" si="361"/>
        <v>71.510000000000005</v>
      </c>
      <c r="H870" s="51">
        <f t="shared" si="377"/>
        <v>589.63187238511091</v>
      </c>
      <c r="I870" s="54">
        <f t="shared" si="379"/>
        <v>6587.7118723851108</v>
      </c>
      <c r="J870" s="72" t="s">
        <v>50</v>
      </c>
    </row>
    <row r="871" spans="1:10" ht="14.25">
      <c r="A871" s="75">
        <f t="shared" ref="A871:A877" si="380">B870+1</f>
        <v>44236</v>
      </c>
      <c r="B871" s="75">
        <f>A871+6</f>
        <v>44242</v>
      </c>
      <c r="C871" s="27">
        <v>5875.58</v>
      </c>
      <c r="D871" s="59">
        <v>294.99</v>
      </c>
      <c r="E871" s="51">
        <f t="shared" si="378"/>
        <v>6170.57</v>
      </c>
      <c r="F871" s="53"/>
      <c r="G871" s="60">
        <f t="shared" si="361"/>
        <v>71.510000000000005</v>
      </c>
      <c r="H871" s="51">
        <f t="shared" ref="H871:H876" si="381">H870</f>
        <v>589.63187238511091</v>
      </c>
      <c r="I871" s="54">
        <f t="shared" si="379"/>
        <v>6831.7118723851108</v>
      </c>
    </row>
    <row r="872" spans="1:10" ht="14.25">
      <c r="A872" s="75">
        <f t="shared" si="380"/>
        <v>44243</v>
      </c>
      <c r="B872" s="75">
        <f>A872+6</f>
        <v>44249</v>
      </c>
      <c r="C872" s="27">
        <v>6122.38</v>
      </c>
      <c r="D872" s="59">
        <v>294.99</v>
      </c>
      <c r="E872" s="51">
        <f t="shared" ref="E872:E877" si="382">+C872+D872</f>
        <v>6417.37</v>
      </c>
      <c r="F872" s="53"/>
      <c r="G872" s="60">
        <f t="shared" si="361"/>
        <v>71.510000000000005</v>
      </c>
      <c r="H872" s="51">
        <f t="shared" si="381"/>
        <v>589.63187238511091</v>
      </c>
      <c r="I872" s="54">
        <f t="shared" ref="I872:I877" si="383">+E872+G872+H872</f>
        <v>7078.511872385111</v>
      </c>
    </row>
    <row r="873" spans="1:10" ht="14.25">
      <c r="A873" s="75">
        <f t="shared" si="380"/>
        <v>44250</v>
      </c>
      <c r="B873" s="75">
        <f>A873+6</f>
        <v>44256</v>
      </c>
      <c r="C873" s="27">
        <v>6393.68</v>
      </c>
      <c r="D873" s="59">
        <v>294.99</v>
      </c>
      <c r="E873" s="51">
        <f t="shared" si="382"/>
        <v>6688.67</v>
      </c>
      <c r="F873" s="53"/>
      <c r="G873" s="60">
        <f t="shared" si="361"/>
        <v>71.510000000000005</v>
      </c>
      <c r="H873" s="51">
        <f t="shared" si="381"/>
        <v>589.63187238511091</v>
      </c>
      <c r="I873" s="54">
        <f t="shared" si="383"/>
        <v>7349.8118723851112</v>
      </c>
    </row>
    <row r="874" spans="1:10" ht="14.25">
      <c r="A874" s="75">
        <f t="shared" si="380"/>
        <v>44257</v>
      </c>
      <c r="B874" s="75">
        <f>A874+6</f>
        <v>44263</v>
      </c>
      <c r="C874" s="27">
        <v>6704.46</v>
      </c>
      <c r="D874" s="59">
        <v>294.99</v>
      </c>
      <c r="E874" s="51">
        <f t="shared" si="382"/>
        <v>6999.45</v>
      </c>
      <c r="F874" s="53"/>
      <c r="G874" s="60">
        <f t="shared" si="361"/>
        <v>71.510000000000005</v>
      </c>
      <c r="H874" s="51">
        <f t="shared" si="381"/>
        <v>589.63187238511091</v>
      </c>
      <c r="I874" s="54">
        <f t="shared" si="383"/>
        <v>7660.5918723851109</v>
      </c>
    </row>
    <row r="875" spans="1:10" ht="14.25">
      <c r="A875" s="75">
        <f t="shared" si="380"/>
        <v>44264</v>
      </c>
      <c r="B875" s="75">
        <f>A875+3</f>
        <v>44267</v>
      </c>
      <c r="C875" s="27">
        <v>6776.16</v>
      </c>
      <c r="D875" s="59">
        <v>294.99</v>
      </c>
      <c r="E875" s="51">
        <f t="shared" si="382"/>
        <v>7071.15</v>
      </c>
      <c r="F875" s="53"/>
      <c r="G875" s="60">
        <f t="shared" si="361"/>
        <v>71.510000000000005</v>
      </c>
      <c r="H875" s="51">
        <f t="shared" si="381"/>
        <v>589.63187238511091</v>
      </c>
      <c r="I875" s="54">
        <f t="shared" si="383"/>
        <v>7732.2918723851108</v>
      </c>
    </row>
    <row r="876" spans="1:10" ht="14.25">
      <c r="A876" s="75">
        <f t="shared" si="380"/>
        <v>44268</v>
      </c>
      <c r="B876" s="75">
        <f>A876+2</f>
        <v>44270</v>
      </c>
      <c r="C876" s="27">
        <v>6776.16</v>
      </c>
      <c r="D876" s="51">
        <v>296.33080000000001</v>
      </c>
      <c r="E876" s="51">
        <f t="shared" si="382"/>
        <v>7072.4907999999996</v>
      </c>
      <c r="F876" s="53"/>
      <c r="G876" s="60">
        <f t="shared" si="361"/>
        <v>71.510000000000005</v>
      </c>
      <c r="H876" s="51">
        <f t="shared" si="381"/>
        <v>589.63187238511091</v>
      </c>
      <c r="I876" s="54">
        <f t="shared" si="383"/>
        <v>7733.6326723851107</v>
      </c>
      <c r="J876" s="72" t="s">
        <v>51</v>
      </c>
    </row>
    <row r="877" spans="1:10" ht="14.25">
      <c r="A877" s="75">
        <f t="shared" si="380"/>
        <v>44271</v>
      </c>
      <c r="B877" s="75">
        <f>A877+7</f>
        <v>44278</v>
      </c>
      <c r="C877" s="27">
        <v>6919.47</v>
      </c>
      <c r="D877" s="51">
        <v>296.33080000000001</v>
      </c>
      <c r="E877" s="51">
        <f t="shared" si="382"/>
        <v>7215.8008</v>
      </c>
      <c r="F877" s="53"/>
      <c r="G877" s="60">
        <f t="shared" si="361"/>
        <v>71.510000000000005</v>
      </c>
      <c r="H877" s="51">
        <f t="shared" ref="H877:H882" si="384">H876</f>
        <v>589.63187238511091</v>
      </c>
      <c r="I877" s="54">
        <f t="shared" si="383"/>
        <v>7876.9426723851111</v>
      </c>
    </row>
    <row r="878" spans="1:10" ht="14.25">
      <c r="A878" s="75">
        <f t="shared" ref="A878:A883" si="385">B877+1</f>
        <v>44279</v>
      </c>
      <c r="B878" s="75">
        <f>A878+5</f>
        <v>44284</v>
      </c>
      <c r="C878" s="27">
        <v>6654.23</v>
      </c>
      <c r="D878" s="51">
        <v>296.33080000000001</v>
      </c>
      <c r="E878" s="51">
        <f t="shared" ref="E878:E883" si="386">+C878+D878</f>
        <v>6950.5607999999993</v>
      </c>
      <c r="F878" s="53"/>
      <c r="G878" s="60">
        <f t="shared" si="361"/>
        <v>71.510000000000005</v>
      </c>
      <c r="H878" s="51">
        <f t="shared" si="384"/>
        <v>589.63187238511091</v>
      </c>
      <c r="I878" s="54">
        <f t="shared" ref="I878:I883" si="387">+E878+G878+H878</f>
        <v>7611.7026723851104</v>
      </c>
    </row>
    <row r="879" spans="1:10" ht="14.25">
      <c r="A879" s="75">
        <f t="shared" si="385"/>
        <v>44285</v>
      </c>
      <c r="B879" s="75">
        <f>A879+6</f>
        <v>44291</v>
      </c>
      <c r="C879" s="27">
        <v>6382.59</v>
      </c>
      <c r="D879" s="51">
        <v>296.33080000000001</v>
      </c>
      <c r="E879" s="51">
        <f t="shared" si="386"/>
        <v>6678.9207999999999</v>
      </c>
      <c r="F879" s="53"/>
      <c r="G879" s="60">
        <f t="shared" si="361"/>
        <v>71.510000000000005</v>
      </c>
      <c r="H879" s="51">
        <f t="shared" si="384"/>
        <v>589.63187238511091</v>
      </c>
      <c r="I879" s="54">
        <f t="shared" si="387"/>
        <v>7340.062672385111</v>
      </c>
    </row>
    <row r="880" spans="1:10" ht="14.25">
      <c r="A880" s="75">
        <f t="shared" si="385"/>
        <v>44292</v>
      </c>
      <c r="B880" s="75">
        <f>A880+6</f>
        <v>44298</v>
      </c>
      <c r="C880" s="27">
        <v>6551.66</v>
      </c>
      <c r="D880" s="51">
        <v>296.33080000000001</v>
      </c>
      <c r="E880" s="51">
        <f t="shared" si="386"/>
        <v>6847.9907999999996</v>
      </c>
      <c r="F880" s="53"/>
      <c r="G880" s="60">
        <f t="shared" si="361"/>
        <v>71.510000000000005</v>
      </c>
      <c r="H880" s="51">
        <f t="shared" si="384"/>
        <v>589.63187238511091</v>
      </c>
      <c r="I880" s="54">
        <f t="shared" si="387"/>
        <v>7509.1326723851107</v>
      </c>
    </row>
    <row r="881" spans="1:10" ht="14.25">
      <c r="A881" s="75">
        <f t="shared" si="385"/>
        <v>44299</v>
      </c>
      <c r="B881" s="75">
        <f>A881+0</f>
        <v>44299</v>
      </c>
      <c r="C881" s="27">
        <v>6467.27</v>
      </c>
      <c r="D881" s="51">
        <v>296.33080000000001</v>
      </c>
      <c r="E881" s="51">
        <f t="shared" si="386"/>
        <v>6763.6008000000002</v>
      </c>
      <c r="F881" s="53"/>
      <c r="G881" s="60">
        <f t="shared" si="361"/>
        <v>71.510000000000005</v>
      </c>
      <c r="H881" s="51">
        <f t="shared" si="384"/>
        <v>589.63187238511091</v>
      </c>
      <c r="I881" s="54">
        <f t="shared" si="387"/>
        <v>7424.7426723851113</v>
      </c>
    </row>
    <row r="882" spans="1:10" ht="14.25">
      <c r="A882" s="75">
        <f t="shared" si="385"/>
        <v>44300</v>
      </c>
      <c r="B882" s="75">
        <f>A882+5</f>
        <v>44305</v>
      </c>
      <c r="C882" s="27">
        <v>6467.27</v>
      </c>
      <c r="D882" s="59">
        <v>321.61</v>
      </c>
      <c r="E882" s="51">
        <f t="shared" si="386"/>
        <v>6788.88</v>
      </c>
      <c r="F882" s="53"/>
      <c r="G882" s="60"/>
      <c r="H882" s="51">
        <f t="shared" si="384"/>
        <v>589.63187238511091</v>
      </c>
      <c r="I882" s="54">
        <f t="shared" si="387"/>
        <v>7378.511872385111</v>
      </c>
      <c r="J882" s="72" t="s">
        <v>52</v>
      </c>
    </row>
    <row r="883" spans="1:10" ht="14.25">
      <c r="A883" s="75">
        <f t="shared" si="385"/>
        <v>44306</v>
      </c>
      <c r="B883" s="75">
        <f>A883+6</f>
        <v>44312</v>
      </c>
      <c r="C883" s="27">
        <v>6693.6</v>
      </c>
      <c r="D883" s="59">
        <v>321.61</v>
      </c>
      <c r="E883" s="51">
        <f t="shared" si="386"/>
        <v>7015.21</v>
      </c>
      <c r="F883" s="53"/>
      <c r="G883" s="60"/>
      <c r="H883" s="51">
        <f t="shared" ref="H883:H888" si="388">H882</f>
        <v>589.63187238511091</v>
      </c>
      <c r="I883" s="54">
        <f t="shared" si="387"/>
        <v>7604.8418723851109</v>
      </c>
    </row>
    <row r="884" spans="1:10" ht="14.25">
      <c r="A884" s="75">
        <f t="shared" ref="A884:A890" si="389">B883+1</f>
        <v>44313</v>
      </c>
      <c r="B884" s="75">
        <f>A884+6</f>
        <v>44319</v>
      </c>
      <c r="C884" s="27">
        <v>6684.31</v>
      </c>
      <c r="D884" s="59">
        <v>321.61</v>
      </c>
      <c r="E884" s="51">
        <f t="shared" ref="E884:E889" si="390">+C884+D884</f>
        <v>7005.92</v>
      </c>
      <c r="F884" s="53"/>
      <c r="G884" s="60"/>
      <c r="H884" s="51">
        <f t="shared" si="388"/>
        <v>589.63187238511091</v>
      </c>
      <c r="I884" s="54">
        <f t="shared" ref="I884:I889" si="391">+E884+G884+H884</f>
        <v>7595.551872385111</v>
      </c>
    </row>
    <row r="885" spans="1:10" ht="14.25">
      <c r="A885" s="75">
        <f t="shared" si="389"/>
        <v>44320</v>
      </c>
      <c r="B885" s="75">
        <f>A885+6</f>
        <v>44326</v>
      </c>
      <c r="C885" s="27">
        <v>6978.72</v>
      </c>
      <c r="D885" s="59">
        <v>321.61</v>
      </c>
      <c r="E885" s="51">
        <f t="shared" si="390"/>
        <v>7300.33</v>
      </c>
      <c r="F885" s="53"/>
      <c r="G885" s="60"/>
      <c r="H885" s="51">
        <f t="shared" si="388"/>
        <v>589.63187238511091</v>
      </c>
      <c r="I885" s="54">
        <f t="shared" si="391"/>
        <v>7889.9618723851108</v>
      </c>
    </row>
    <row r="886" spans="1:10" ht="14.25">
      <c r="A886" s="75">
        <f t="shared" si="389"/>
        <v>44327</v>
      </c>
      <c r="B886" s="75">
        <f>A886+7</f>
        <v>44334</v>
      </c>
      <c r="C886" s="27">
        <v>7460.01</v>
      </c>
      <c r="D886" s="59">
        <v>321.61</v>
      </c>
      <c r="E886" s="51">
        <f t="shared" si="390"/>
        <v>7781.62</v>
      </c>
      <c r="F886" s="53"/>
      <c r="G886" s="60"/>
      <c r="H886" s="51">
        <f t="shared" si="388"/>
        <v>589.63187238511091</v>
      </c>
      <c r="I886" s="54">
        <f t="shared" si="391"/>
        <v>8371.2518723851099</v>
      </c>
    </row>
    <row r="887" spans="1:10" ht="14.25">
      <c r="A887" s="75">
        <f t="shared" si="389"/>
        <v>44335</v>
      </c>
      <c r="B887" s="75">
        <f>A887+5</f>
        <v>44340</v>
      </c>
      <c r="C887" s="27">
        <v>7463.48</v>
      </c>
      <c r="D887" s="59">
        <v>321.61</v>
      </c>
      <c r="E887" s="51">
        <f t="shared" si="390"/>
        <v>7785.0899999999992</v>
      </c>
      <c r="F887" s="53"/>
      <c r="G887" s="60"/>
      <c r="H887" s="51">
        <f t="shared" si="388"/>
        <v>589.63187238511091</v>
      </c>
      <c r="I887" s="54">
        <f t="shared" si="391"/>
        <v>8374.7218723851111</v>
      </c>
    </row>
    <row r="888" spans="1:10" ht="14.25">
      <c r="A888" s="75">
        <f t="shared" si="389"/>
        <v>44341</v>
      </c>
      <c r="B888" s="75">
        <f>A888+6</f>
        <v>44347</v>
      </c>
      <c r="C888" s="27">
        <v>7303.85</v>
      </c>
      <c r="D888" s="59">
        <v>321.61</v>
      </c>
      <c r="E888" s="51">
        <f t="shared" si="390"/>
        <v>7625.46</v>
      </c>
      <c r="F888" s="53"/>
      <c r="G888" s="60"/>
      <c r="H888" s="51">
        <f t="shared" si="388"/>
        <v>589.63187238511091</v>
      </c>
      <c r="I888" s="54">
        <f t="shared" si="391"/>
        <v>8215.09187238511</v>
      </c>
    </row>
    <row r="889" spans="1:10" ht="14.25">
      <c r="A889" s="75">
        <f t="shared" si="389"/>
        <v>44348</v>
      </c>
      <c r="B889" s="75">
        <f>A889+7</f>
        <v>44355</v>
      </c>
      <c r="C889" s="27">
        <v>7342.42</v>
      </c>
      <c r="D889" s="59">
        <v>321.61</v>
      </c>
      <c r="E889" s="51">
        <f t="shared" si="390"/>
        <v>7664.03</v>
      </c>
      <c r="F889" s="53"/>
      <c r="G889" s="60"/>
      <c r="H889" s="51">
        <f t="shared" ref="H889:H894" si="392">H888</f>
        <v>589.63187238511091</v>
      </c>
      <c r="I889" s="54">
        <f t="shared" si="391"/>
        <v>8253.6618723851097</v>
      </c>
    </row>
    <row r="890" spans="1:10" ht="14.25">
      <c r="A890" s="75">
        <f t="shared" si="389"/>
        <v>44356</v>
      </c>
      <c r="B890" s="75">
        <f>A890+6</f>
        <v>44362</v>
      </c>
      <c r="C890" s="27">
        <v>7431.47</v>
      </c>
      <c r="D890" s="59">
        <v>321.61</v>
      </c>
      <c r="E890" s="51">
        <f t="shared" ref="E890:E895" si="393">+C890+D890</f>
        <v>7753.08</v>
      </c>
      <c r="F890" s="53"/>
      <c r="G890" s="60"/>
      <c r="H890" s="51">
        <f t="shared" si="392"/>
        <v>589.63187238511091</v>
      </c>
      <c r="I890" s="54">
        <f t="shared" ref="I890:I895" si="394">+E890+G890+H890</f>
        <v>8342.7118723851108</v>
      </c>
    </row>
    <row r="891" spans="1:10" ht="14.25">
      <c r="A891" s="75">
        <f t="shared" ref="A891:A897" si="395">B890+1</f>
        <v>44363</v>
      </c>
      <c r="B891" s="75">
        <f>A891+0</f>
        <v>44363</v>
      </c>
      <c r="C891" s="27">
        <v>7367.96</v>
      </c>
      <c r="D891" s="59">
        <v>321.61</v>
      </c>
      <c r="E891" s="51">
        <f t="shared" si="393"/>
        <v>7689.57</v>
      </c>
      <c r="F891" s="53"/>
      <c r="G891" s="60"/>
      <c r="H891" s="51">
        <f t="shared" si="392"/>
        <v>589.63187238511091</v>
      </c>
      <c r="I891" s="54">
        <f t="shared" si="394"/>
        <v>8279.2018723851106</v>
      </c>
    </row>
    <row r="892" spans="1:10" ht="14.25">
      <c r="A892" s="75">
        <f t="shared" si="395"/>
        <v>44364</v>
      </c>
      <c r="B892" s="75">
        <f>A892+4</f>
        <v>44368</v>
      </c>
      <c r="C892" s="27">
        <v>7367.96</v>
      </c>
      <c r="D892" s="51">
        <v>351.65360000000004</v>
      </c>
      <c r="E892" s="51">
        <f t="shared" si="393"/>
        <v>7719.6135999999997</v>
      </c>
      <c r="F892" s="53"/>
      <c r="G892" s="60"/>
      <c r="H892" s="51">
        <f t="shared" si="392"/>
        <v>589.63187238511091</v>
      </c>
      <c r="I892" s="54">
        <f t="shared" si="394"/>
        <v>8309.2454723851115</v>
      </c>
      <c r="J892" s="72" t="s">
        <v>54</v>
      </c>
    </row>
    <row r="893" spans="1:10" ht="14.25">
      <c r="A893" s="75">
        <f t="shared" si="395"/>
        <v>44369</v>
      </c>
      <c r="B893" s="75">
        <f>A893+6</f>
        <v>44375</v>
      </c>
      <c r="C893" s="27">
        <v>7403.3</v>
      </c>
      <c r="D893" s="51">
        <v>351.65360000000004</v>
      </c>
      <c r="E893" s="51">
        <f t="shared" si="393"/>
        <v>7754.9535999999998</v>
      </c>
      <c r="F893" s="53"/>
      <c r="G893" s="60"/>
      <c r="H893" s="51">
        <f t="shared" si="392"/>
        <v>589.63187238511091</v>
      </c>
      <c r="I893" s="54">
        <f t="shared" si="394"/>
        <v>8344.5854723851116</v>
      </c>
    </row>
    <row r="894" spans="1:10" ht="14.25">
      <c r="A894" s="75">
        <f t="shared" si="395"/>
        <v>44376</v>
      </c>
      <c r="B894" s="75">
        <f>A894+7</f>
        <v>44383</v>
      </c>
      <c r="C894" s="27">
        <v>7779.7</v>
      </c>
      <c r="D894" s="51">
        <v>351.65360000000004</v>
      </c>
      <c r="E894" s="51">
        <f t="shared" si="393"/>
        <v>8131.3535999999995</v>
      </c>
      <c r="F894" s="53"/>
      <c r="G894" s="60"/>
      <c r="H894" s="51">
        <f t="shared" si="392"/>
        <v>589.63187238511091</v>
      </c>
      <c r="I894" s="54">
        <f t="shared" si="394"/>
        <v>8720.9854723851095</v>
      </c>
    </row>
    <row r="895" spans="1:10" ht="14.25">
      <c r="A895" s="75">
        <f t="shared" si="395"/>
        <v>44384</v>
      </c>
      <c r="B895" s="75">
        <f>A895+5</f>
        <v>44389</v>
      </c>
      <c r="C895" s="27">
        <v>7701.58</v>
      </c>
      <c r="D895" s="51">
        <v>351.65360000000004</v>
      </c>
      <c r="E895" s="51">
        <f t="shared" si="393"/>
        <v>8053.2335999999996</v>
      </c>
      <c r="F895" s="53"/>
      <c r="G895" s="60"/>
      <c r="H895" s="51">
        <f t="shared" ref="H895:H900" si="396">H894</f>
        <v>589.63187238511091</v>
      </c>
      <c r="I895" s="54">
        <f t="shared" si="394"/>
        <v>8642.8654723851105</v>
      </c>
    </row>
    <row r="896" spans="1:10" ht="14.25">
      <c r="A896" s="75">
        <f t="shared" si="395"/>
        <v>44390</v>
      </c>
      <c r="B896" s="75">
        <f>A896</f>
        <v>44390</v>
      </c>
      <c r="C896" s="27">
        <v>7717.33</v>
      </c>
      <c r="D896" s="51">
        <v>351.65360000000004</v>
      </c>
      <c r="E896" s="51">
        <f t="shared" ref="E896" si="397">+C896+D896</f>
        <v>8068.9835999999996</v>
      </c>
      <c r="F896" s="53"/>
      <c r="G896" s="60"/>
      <c r="H896" s="51">
        <f t="shared" si="396"/>
        <v>589.63187238511091</v>
      </c>
      <c r="I896" s="54">
        <f t="shared" ref="I896" si="398">+E896+G896+H896</f>
        <v>8658.6154723851105</v>
      </c>
    </row>
    <row r="897" spans="1:10" ht="14.25">
      <c r="A897" s="75">
        <f t="shared" si="395"/>
        <v>44391</v>
      </c>
      <c r="B897" s="75">
        <f>A897+5</f>
        <v>44396</v>
      </c>
      <c r="C897" s="27">
        <v>7717.33</v>
      </c>
      <c r="D897" s="59">
        <v>320.27199999999999</v>
      </c>
      <c r="E897" s="51">
        <f t="shared" ref="E897:E898" si="399">+C897+D897</f>
        <v>8037.6019999999999</v>
      </c>
      <c r="F897" s="53"/>
      <c r="G897" s="60"/>
      <c r="H897" s="51">
        <f t="shared" si="396"/>
        <v>589.63187238511091</v>
      </c>
      <c r="I897" s="54">
        <f t="shared" ref="I897:I898" si="400">+E897+G897+H897</f>
        <v>8627.2338723851099</v>
      </c>
      <c r="J897" s="69" t="s">
        <v>55</v>
      </c>
    </row>
    <row r="898" spans="1:10" ht="14.25">
      <c r="A898" s="75">
        <f t="shared" ref="A898" si="401">B897+1</f>
        <v>44397</v>
      </c>
      <c r="B898" s="75">
        <f>A898+6</f>
        <v>44403</v>
      </c>
      <c r="C898" s="27">
        <v>7839.22</v>
      </c>
      <c r="D898" s="59">
        <v>320.27199999999999</v>
      </c>
      <c r="E898" s="51">
        <f t="shared" si="399"/>
        <v>8159.4920000000002</v>
      </c>
      <c r="F898" s="53"/>
      <c r="G898" s="60"/>
      <c r="H898" s="51">
        <f t="shared" si="396"/>
        <v>589.63187238511091</v>
      </c>
      <c r="I898" s="54">
        <f t="shared" si="400"/>
        <v>8749.1238723851111</v>
      </c>
    </row>
    <row r="899" spans="1:10" ht="14.25">
      <c r="A899" s="75">
        <f t="shared" ref="A899" si="402">B898+1</f>
        <v>44404</v>
      </c>
      <c r="B899" s="75">
        <f>A899+6</f>
        <v>44410</v>
      </c>
      <c r="C899" s="27">
        <v>7623.67</v>
      </c>
      <c r="D899" s="59">
        <v>320.27199999999999</v>
      </c>
      <c r="E899" s="51">
        <f t="shared" ref="E899" si="403">+C899+D899</f>
        <v>7943.942</v>
      </c>
      <c r="F899" s="53"/>
      <c r="G899" s="60"/>
      <c r="H899" s="51">
        <f t="shared" si="396"/>
        <v>589.63187238511091</v>
      </c>
      <c r="I899" s="54">
        <f t="shared" ref="I899" si="404">+E899+G899+H899</f>
        <v>8533.57387238511</v>
      </c>
    </row>
    <row r="900" spans="1:10" ht="14.25">
      <c r="A900" s="75">
        <f t="shared" ref="A900" si="405">B899+1</f>
        <v>44411</v>
      </c>
      <c r="B900" s="75">
        <f>A900+6</f>
        <v>44417</v>
      </c>
      <c r="C900" s="27">
        <v>8082.78</v>
      </c>
      <c r="D900" s="59">
        <v>320.27199999999999</v>
      </c>
      <c r="E900" s="51">
        <f t="shared" ref="E900" si="406">+C900+D900</f>
        <v>8403.0519999999997</v>
      </c>
      <c r="F900" s="53"/>
      <c r="G900" s="60"/>
      <c r="H900" s="51">
        <f t="shared" si="396"/>
        <v>589.63187238511091</v>
      </c>
      <c r="I900" s="54">
        <f t="shared" ref="I900" si="407">+E900+G900+H900</f>
        <v>8992.6838723851106</v>
      </c>
    </row>
    <row r="901" spans="1:10" ht="14.25">
      <c r="A901" s="75">
        <f t="shared" ref="A901" si="408">B900+1</f>
        <v>44418</v>
      </c>
      <c r="B901" s="75">
        <f>A901+3</f>
        <v>44421</v>
      </c>
      <c r="C901" s="27">
        <v>7846.8</v>
      </c>
      <c r="D901" s="59">
        <v>320.27199999999999</v>
      </c>
      <c r="E901" s="51">
        <f t="shared" ref="E901" si="409">+C901+D901</f>
        <v>8167.0720000000001</v>
      </c>
      <c r="F901" s="53"/>
      <c r="G901" s="60"/>
      <c r="H901" s="51">
        <f t="shared" ref="H901:H924" si="410">H900</f>
        <v>589.63187238511091</v>
      </c>
      <c r="I901" s="54">
        <f t="shared" ref="I901" si="411">+E901+G901+H901</f>
        <v>8756.703872385111</v>
      </c>
    </row>
    <row r="902" spans="1:10" ht="14.25">
      <c r="A902" s="75">
        <f t="shared" ref="A902" si="412">B901+1</f>
        <v>44422</v>
      </c>
      <c r="B902" s="75">
        <f>A902+3</f>
        <v>44425</v>
      </c>
      <c r="C902" s="27">
        <v>7846.8</v>
      </c>
      <c r="D902" s="51">
        <v>333.11500000000001</v>
      </c>
      <c r="E902" s="51">
        <f t="shared" ref="E902" si="413">+C902+D902</f>
        <v>8179.915</v>
      </c>
      <c r="F902" s="53"/>
      <c r="G902" s="60"/>
      <c r="H902" s="51">
        <f t="shared" si="410"/>
        <v>589.63187238511091</v>
      </c>
      <c r="I902" s="54">
        <f t="shared" ref="I902" si="414">+E902+G902+H902</f>
        <v>8769.5468723851118</v>
      </c>
    </row>
    <row r="903" spans="1:10" ht="14.25">
      <c r="A903" s="75">
        <f t="shared" ref="A903" si="415">B902+1</f>
        <v>44426</v>
      </c>
      <c r="B903" s="75">
        <f>A903+5</f>
        <v>44431</v>
      </c>
      <c r="C903" s="27">
        <v>7873.71</v>
      </c>
      <c r="D903" s="51">
        <v>333.11500000000001</v>
      </c>
      <c r="E903" s="51">
        <f t="shared" ref="E903" si="416">+C903+D903</f>
        <v>8206.8250000000007</v>
      </c>
      <c r="F903" s="53"/>
      <c r="G903" s="60"/>
      <c r="H903" s="51">
        <f t="shared" si="410"/>
        <v>589.63187238511091</v>
      </c>
      <c r="I903" s="54">
        <f t="shared" ref="I903" si="417">+E903+G903+H903</f>
        <v>8796.4568723851116</v>
      </c>
    </row>
    <row r="904" spans="1:10" ht="14.25">
      <c r="A904" s="75">
        <f t="shared" ref="A904" si="418">B903+1</f>
        <v>44432</v>
      </c>
      <c r="B904" s="75">
        <f>A904+6</f>
        <v>44438</v>
      </c>
      <c r="C904" s="27">
        <v>7360.64</v>
      </c>
      <c r="D904" s="51">
        <v>333.11500000000001</v>
      </c>
      <c r="E904" s="51">
        <f t="shared" ref="E904" si="419">+C904+D904</f>
        <v>7693.7550000000001</v>
      </c>
      <c r="F904" s="53"/>
      <c r="G904" s="60"/>
      <c r="H904" s="51">
        <f t="shared" si="410"/>
        <v>589.63187238511091</v>
      </c>
      <c r="I904" s="54">
        <f t="shared" ref="I904" si="420">+E904+G904+H904</f>
        <v>8283.3868723851119</v>
      </c>
    </row>
    <row r="905" spans="1:10" ht="14.25">
      <c r="A905" s="75">
        <f t="shared" ref="A905" si="421">B904+1</f>
        <v>44439</v>
      </c>
      <c r="B905" s="75">
        <f>A905+6</f>
        <v>44445</v>
      </c>
      <c r="C905" s="27">
        <v>7705.76</v>
      </c>
      <c r="D905" s="51">
        <v>333.11500000000001</v>
      </c>
      <c r="E905" s="51">
        <f t="shared" ref="E905" si="422">+C905+D905</f>
        <v>8038.875</v>
      </c>
      <c r="F905" s="53"/>
      <c r="G905" s="60"/>
      <c r="H905" s="51">
        <f t="shared" si="410"/>
        <v>589.63187238511091</v>
      </c>
      <c r="I905" s="54">
        <f t="shared" ref="I905" si="423">+E905+G905+H905</f>
        <v>8628.5068723851109</v>
      </c>
    </row>
    <row r="906" spans="1:10" ht="14.25">
      <c r="A906" s="75">
        <f t="shared" ref="A906" si="424">B905+1</f>
        <v>44446</v>
      </c>
      <c r="B906" s="75">
        <f>A906+3</f>
        <v>44449</v>
      </c>
      <c r="C906" s="27">
        <v>7863.58</v>
      </c>
      <c r="D906" s="51">
        <v>333.11500000000001</v>
      </c>
      <c r="E906" s="51">
        <f t="shared" ref="E906" si="425">+C906+D906</f>
        <v>8196.6949999999997</v>
      </c>
      <c r="F906" s="53"/>
      <c r="G906" s="60"/>
      <c r="H906" s="51">
        <f t="shared" si="410"/>
        <v>589.63187238511091</v>
      </c>
      <c r="I906" s="54">
        <f t="shared" ref="I906" si="426">+E906+G906+H906</f>
        <v>8786.3268723851106</v>
      </c>
    </row>
    <row r="907" spans="1:10" ht="14.25">
      <c r="A907" s="75">
        <f t="shared" ref="A907" si="427">B906+1</f>
        <v>44450</v>
      </c>
      <c r="B907" s="75">
        <f>A907+2</f>
        <v>44452</v>
      </c>
      <c r="C907" s="27">
        <v>7863.58</v>
      </c>
      <c r="D907" s="59">
        <v>370.06580000000002</v>
      </c>
      <c r="E907" s="51">
        <f t="shared" ref="E907" si="428">+C907+D907</f>
        <v>8233.6458000000002</v>
      </c>
      <c r="F907" s="53"/>
      <c r="G907" s="60"/>
      <c r="H907" s="51">
        <f t="shared" si="410"/>
        <v>589.63187238511091</v>
      </c>
      <c r="I907" s="54">
        <f t="shared" ref="I907" si="429">+E907+G907+H907</f>
        <v>8823.2776723851111</v>
      </c>
      <c r="J907" s="69" t="s">
        <v>56</v>
      </c>
    </row>
    <row r="908" spans="1:10" ht="14.25">
      <c r="A908" s="75">
        <f t="shared" ref="A908" si="430">B907+1</f>
        <v>44453</v>
      </c>
      <c r="B908" s="75">
        <f>A908+6</f>
        <v>44459</v>
      </c>
      <c r="C908" s="27">
        <v>7840.8</v>
      </c>
      <c r="D908" s="59">
        <v>370.06580000000002</v>
      </c>
      <c r="E908" s="51">
        <f t="shared" ref="E908" si="431">+C908+D908</f>
        <v>8210.8657999999996</v>
      </c>
      <c r="F908" s="53"/>
      <c r="G908" s="60"/>
      <c r="H908" s="51">
        <f t="shared" si="410"/>
        <v>589.63187238511091</v>
      </c>
      <c r="I908" s="54">
        <f t="shared" ref="I908" si="432">+E908+G908+H908</f>
        <v>8800.4976723851105</v>
      </c>
    </row>
    <row r="909" spans="1:10" ht="14.25">
      <c r="A909" s="75">
        <f t="shared" ref="A909" si="433">B908+1</f>
        <v>44460</v>
      </c>
      <c r="B909" s="75">
        <f>A909+6</f>
        <v>44466</v>
      </c>
      <c r="C909" s="27">
        <v>8087.99</v>
      </c>
      <c r="D909" s="59">
        <v>370.06580000000002</v>
      </c>
      <c r="E909" s="51">
        <f t="shared" ref="E909" si="434">+C909+D909</f>
        <v>8458.0558000000001</v>
      </c>
      <c r="F909" s="53"/>
      <c r="G909" s="60"/>
      <c r="H909" s="51">
        <f t="shared" si="410"/>
        <v>589.63187238511091</v>
      </c>
      <c r="I909" s="54">
        <f t="shared" ref="I909" si="435">+E909+G909+H909</f>
        <v>9047.687672385111</v>
      </c>
    </row>
    <row r="910" spans="1:10" ht="14.25">
      <c r="A910" s="75">
        <f t="shared" ref="A910" si="436">B909+1</f>
        <v>44467</v>
      </c>
      <c r="B910" s="75">
        <f>A910+6</f>
        <v>44473</v>
      </c>
      <c r="C910" s="27">
        <v>8143.37</v>
      </c>
      <c r="D910" s="59">
        <v>370.06580000000002</v>
      </c>
      <c r="E910" s="51">
        <f t="shared" ref="E910" si="437">+C910+D910</f>
        <v>8513.4357999999993</v>
      </c>
      <c r="F910" s="53"/>
      <c r="G910" s="60"/>
      <c r="H910" s="51">
        <f t="shared" si="410"/>
        <v>589.63187238511091</v>
      </c>
      <c r="I910" s="54">
        <f t="shared" ref="I910" si="438">+E910+G910+H910</f>
        <v>9103.0676723851102</v>
      </c>
    </row>
    <row r="911" spans="1:10" ht="14.25">
      <c r="A911" s="75">
        <f t="shared" ref="A911" si="439">B910+1</f>
        <v>44474</v>
      </c>
      <c r="B911" s="75">
        <f>A911+6</f>
        <v>44480</v>
      </c>
      <c r="C911" s="27">
        <v>8536.6200000000008</v>
      </c>
      <c r="D911" s="59">
        <v>370.06580000000002</v>
      </c>
      <c r="E911" s="51">
        <f t="shared" ref="E911" si="440">+C911+D911</f>
        <v>8906.6858000000011</v>
      </c>
      <c r="F911" s="53"/>
      <c r="G911" s="60"/>
      <c r="H911" s="51">
        <f t="shared" si="410"/>
        <v>589.63187238511091</v>
      </c>
      <c r="I911" s="54">
        <f t="shared" ref="I911" si="441">+E911+G911+H911</f>
        <v>9496.317672385112</v>
      </c>
    </row>
    <row r="912" spans="1:10" ht="14.25">
      <c r="A912" s="75">
        <f t="shared" ref="A912" si="442">B911+1</f>
        <v>44481</v>
      </c>
      <c r="B912" s="75">
        <f>A912+7</f>
        <v>44488</v>
      </c>
      <c r="C912" s="27">
        <v>8929.82</v>
      </c>
      <c r="D912" s="59">
        <v>370.06580000000002</v>
      </c>
      <c r="E912" s="51">
        <f t="shared" ref="E912" si="443">+C912+D912</f>
        <v>9299.8858</v>
      </c>
      <c r="F912" s="53"/>
      <c r="G912" s="60"/>
      <c r="H912" s="51">
        <f t="shared" si="410"/>
        <v>589.63187238511091</v>
      </c>
      <c r="I912" s="54">
        <f t="shared" ref="I912" si="444">+E912+G912+H912</f>
        <v>9889.5176723851109</v>
      </c>
    </row>
    <row r="913" spans="1:10" ht="14.25">
      <c r="A913" s="75">
        <f t="shared" ref="A913" si="445">B912+1</f>
        <v>44489</v>
      </c>
      <c r="B913" s="75">
        <f>A913+5</f>
        <v>44494</v>
      </c>
      <c r="C913" s="27">
        <v>9113.2900000000009</v>
      </c>
      <c r="D913" s="59">
        <v>370.06580000000002</v>
      </c>
      <c r="E913" s="51">
        <f t="shared" ref="E913" si="446">+C913+D913</f>
        <v>9483.3558000000012</v>
      </c>
      <c r="F913" s="53"/>
      <c r="G913" s="60"/>
      <c r="H913" s="51">
        <f t="shared" si="410"/>
        <v>589.63187238511091</v>
      </c>
      <c r="I913" s="54">
        <f t="shared" ref="I913" si="447">+E913+G913+H913</f>
        <v>10072.987672385112</v>
      </c>
    </row>
    <row r="914" spans="1:10" ht="14.25">
      <c r="A914" s="75">
        <f t="shared" ref="A914" si="448">B913+1</f>
        <v>44495</v>
      </c>
      <c r="B914" s="75">
        <f>A914+7</f>
        <v>44502</v>
      </c>
      <c r="C914" s="27">
        <v>9257.7000000000007</v>
      </c>
      <c r="D914" s="59">
        <v>370.06580000000002</v>
      </c>
      <c r="E914" s="51">
        <f t="shared" ref="E914" si="449">+C914+D914</f>
        <v>9627.765800000001</v>
      </c>
      <c r="F914" s="53"/>
      <c r="G914" s="60"/>
      <c r="H914" s="51">
        <f t="shared" si="410"/>
        <v>589.63187238511091</v>
      </c>
      <c r="I914" s="54">
        <f t="shared" ref="I914" si="450">+E914+G914+H914</f>
        <v>10217.397672385112</v>
      </c>
    </row>
    <row r="915" spans="1:10" ht="14.25">
      <c r="A915" s="75">
        <f t="shared" ref="A915" si="451">B914+1</f>
        <v>44503</v>
      </c>
      <c r="B915" s="75">
        <v>44508</v>
      </c>
      <c r="C915" s="27">
        <v>9108.8799999999992</v>
      </c>
      <c r="D915" s="59">
        <v>370.06580000000002</v>
      </c>
      <c r="E915" s="51">
        <f t="shared" ref="E915" si="452">+C915+D915</f>
        <v>9478.9457999999995</v>
      </c>
      <c r="F915" s="53"/>
      <c r="G915" s="60"/>
      <c r="H915" s="51">
        <f t="shared" si="410"/>
        <v>589.63187238511091</v>
      </c>
      <c r="I915" s="54">
        <f t="shared" ref="I915" si="453">+E915+G915+H915</f>
        <v>10068.57767238511</v>
      </c>
    </row>
    <row r="916" spans="1:10" ht="14.25">
      <c r="A916" s="75">
        <f t="shared" ref="A916" si="454">B915+1</f>
        <v>44509</v>
      </c>
      <c r="B916" s="75">
        <f>+A916+7</f>
        <v>44516</v>
      </c>
      <c r="C916" s="27">
        <v>8981.76</v>
      </c>
      <c r="D916" s="59">
        <v>370.06580000000002</v>
      </c>
      <c r="E916" s="51">
        <f t="shared" ref="E916" si="455">+C916+D916</f>
        <v>9351.8258000000005</v>
      </c>
      <c r="F916" s="53"/>
      <c r="G916" s="60"/>
      <c r="H916" s="51">
        <f t="shared" si="410"/>
        <v>589.63187238511091</v>
      </c>
      <c r="I916" s="54">
        <f t="shared" ref="I916" si="456">+E916+G916+H916</f>
        <v>9941.4576723851114</v>
      </c>
    </row>
    <row r="917" spans="1:10" ht="14.25">
      <c r="A917" s="75">
        <f t="shared" ref="A917" si="457">B916+1</f>
        <v>44517</v>
      </c>
      <c r="B917" s="75">
        <f>+A917+5</f>
        <v>44522</v>
      </c>
      <c r="C917" s="27">
        <v>9114.11</v>
      </c>
      <c r="D917" s="59">
        <v>370.06580000000002</v>
      </c>
      <c r="E917" s="51">
        <f t="shared" ref="E917" si="458">+C917+D917</f>
        <v>9484.1758000000009</v>
      </c>
      <c r="F917" s="53"/>
      <c r="G917" s="60"/>
      <c r="H917" s="51">
        <f t="shared" si="410"/>
        <v>589.63187238511091</v>
      </c>
      <c r="I917" s="54">
        <f t="shared" ref="I917" si="459">+E917+G917+H917</f>
        <v>10073.807672385112</v>
      </c>
    </row>
    <row r="918" spans="1:10" ht="14.25">
      <c r="A918" s="75">
        <f t="shared" ref="A918" si="460">B917+1</f>
        <v>44523</v>
      </c>
      <c r="B918" s="75">
        <f>+A918+6</f>
        <v>44529</v>
      </c>
      <c r="C918" s="27">
        <v>8856.7099999999991</v>
      </c>
      <c r="D918" s="59">
        <v>370.06580000000002</v>
      </c>
      <c r="E918" s="51">
        <f t="shared" ref="E918" si="461">+C918+D918</f>
        <v>9226.7757999999994</v>
      </c>
      <c r="F918" s="53"/>
      <c r="G918" s="60"/>
      <c r="H918" s="51">
        <f t="shared" si="410"/>
        <v>589.63187238511091</v>
      </c>
      <c r="I918" s="54">
        <f t="shared" ref="I918" si="462">+E918+G918+H918</f>
        <v>9816.4076723851103</v>
      </c>
    </row>
    <row r="919" spans="1:10" ht="14.25">
      <c r="A919" s="75">
        <f t="shared" ref="A919" si="463">B918+1</f>
        <v>44530</v>
      </c>
      <c r="B919" s="75">
        <f>+A919+3</f>
        <v>44533</v>
      </c>
      <c r="C919" s="27">
        <v>8892.5499999999993</v>
      </c>
      <c r="D919" s="59">
        <v>370.06580000000002</v>
      </c>
      <c r="E919" s="51">
        <f t="shared" ref="E919" si="464">+C919+D919</f>
        <v>9262.6157999999996</v>
      </c>
      <c r="F919" s="53"/>
      <c r="G919" s="60"/>
      <c r="H919" s="51">
        <f t="shared" si="410"/>
        <v>589.63187238511091</v>
      </c>
      <c r="I919" s="54">
        <f t="shared" ref="I919" si="465">+E919+G919+H919</f>
        <v>9852.2476723851105</v>
      </c>
    </row>
    <row r="920" spans="1:10" ht="14.25">
      <c r="A920" s="75">
        <f t="shared" ref="A920" si="466">B919+1</f>
        <v>44534</v>
      </c>
      <c r="B920" s="75">
        <f>+A920+2</f>
        <v>44536</v>
      </c>
      <c r="C920" s="27">
        <v>8892.5499999999993</v>
      </c>
      <c r="D920" s="59">
        <v>415.31019999999995</v>
      </c>
      <c r="E920" s="51">
        <f t="shared" ref="E920" si="467">+C920+D920</f>
        <v>9307.8601999999992</v>
      </c>
      <c r="F920" s="53"/>
      <c r="G920" s="60"/>
      <c r="H920" s="51">
        <f t="shared" si="410"/>
        <v>589.63187238511091</v>
      </c>
      <c r="I920" s="54">
        <f t="shared" ref="I920" si="468">+E920+G920+H920</f>
        <v>9897.4920723851101</v>
      </c>
      <c r="J920" s="69" t="s">
        <v>58</v>
      </c>
    </row>
    <row r="921" spans="1:10" ht="14.25">
      <c r="A921" s="75">
        <f t="shared" ref="A921" si="469">B920+1</f>
        <v>44537</v>
      </c>
      <c r="B921" s="75">
        <f>+A921+6</f>
        <v>44543</v>
      </c>
      <c r="C921" s="27">
        <v>7992.13</v>
      </c>
      <c r="D921" s="59">
        <v>415.31019999999995</v>
      </c>
      <c r="E921" s="51">
        <f t="shared" ref="E921" si="470">+C921+D921</f>
        <v>8407.4402000000009</v>
      </c>
      <c r="F921" s="53"/>
      <c r="G921" s="60"/>
      <c r="H921" s="51">
        <f t="shared" si="410"/>
        <v>589.63187238511091</v>
      </c>
      <c r="I921" s="54">
        <f t="shared" ref="I921" si="471">+E921+G921+H921</f>
        <v>8997.0720723851118</v>
      </c>
    </row>
    <row r="922" spans="1:10" ht="14.25">
      <c r="A922" s="75">
        <f t="shared" ref="A922" si="472">B921+1</f>
        <v>44544</v>
      </c>
      <c r="B922" s="75">
        <f>+A922+6</f>
        <v>44550</v>
      </c>
      <c r="C922" s="27">
        <v>8370.0300000000007</v>
      </c>
      <c r="D922" s="59">
        <v>415.31019999999995</v>
      </c>
      <c r="E922" s="51">
        <f t="shared" ref="E922" si="473">+C922+D922</f>
        <v>8785.3402000000006</v>
      </c>
      <c r="F922" s="53"/>
      <c r="G922" s="60"/>
      <c r="H922" s="51">
        <f t="shared" si="410"/>
        <v>589.63187238511091</v>
      </c>
      <c r="I922" s="54">
        <f t="shared" ref="I922" si="474">+E922+G922+H922</f>
        <v>9374.9720723851115</v>
      </c>
    </row>
    <row r="923" spans="1:10" ht="14.25">
      <c r="A923" s="75">
        <f t="shared" ref="A923" si="475">B922+1</f>
        <v>44551</v>
      </c>
      <c r="B923" s="75">
        <f>+A923+6</f>
        <v>44557</v>
      </c>
      <c r="C923" s="27">
        <v>8397.83</v>
      </c>
      <c r="D923" s="59">
        <v>415.31019999999995</v>
      </c>
      <c r="E923" s="51">
        <f t="shared" ref="E923" si="476">+C923+D923</f>
        <v>8813.1401999999998</v>
      </c>
      <c r="F923" s="53"/>
      <c r="G923" s="60"/>
      <c r="H923" s="51">
        <f t="shared" si="410"/>
        <v>589.63187238511091</v>
      </c>
      <c r="I923" s="54">
        <f t="shared" ref="I923" si="477">+E923+G923+H923</f>
        <v>9402.7720723851107</v>
      </c>
    </row>
    <row r="924" spans="1:10" ht="14.25">
      <c r="A924" s="75">
        <f t="shared" ref="A924" si="478">B923+1</f>
        <v>44558</v>
      </c>
      <c r="B924" s="75">
        <v>44561</v>
      </c>
      <c r="C924" s="27">
        <v>8690.07</v>
      </c>
      <c r="D924" s="59">
        <v>415.31019999999995</v>
      </c>
      <c r="E924" s="51">
        <f t="shared" ref="E924" si="479">+C924+D924</f>
        <v>9105.3801999999996</v>
      </c>
      <c r="F924" s="53"/>
      <c r="G924" s="60"/>
      <c r="H924" s="51">
        <f t="shared" si="410"/>
        <v>589.63187238511091</v>
      </c>
      <c r="I924" s="54">
        <f t="shared" ref="I924:I925" si="480">+E924+G924+H924</f>
        <v>9695.0120723851105</v>
      </c>
    </row>
    <row r="925" spans="1:10" ht="14.25">
      <c r="A925" s="75">
        <v>44562</v>
      </c>
      <c r="B925" s="75">
        <v>44564</v>
      </c>
      <c r="C925" s="27">
        <f>+C924</f>
        <v>8690.07</v>
      </c>
      <c r="D925" s="59">
        <v>400.25419999999997</v>
      </c>
      <c r="E925" s="51">
        <f t="shared" ref="E925" si="481">+C925+D925</f>
        <v>9090.3241999999991</v>
      </c>
      <c r="F925" s="53"/>
      <c r="G925" s="60"/>
      <c r="H925" s="51">
        <f>+'Otros Cargos'!E137</f>
        <v>607.44579999999996</v>
      </c>
      <c r="I925" s="54">
        <f t="shared" si="480"/>
        <v>9697.7699999999986</v>
      </c>
      <c r="J925" s="69" t="s">
        <v>59</v>
      </c>
    </row>
    <row r="926" spans="1:10" ht="14.25">
      <c r="A926" s="75">
        <f t="shared" ref="A926:A932" si="482">+B925+1</f>
        <v>44565</v>
      </c>
      <c r="B926" s="75">
        <f>+A926+7</f>
        <v>44572</v>
      </c>
      <c r="C926" s="27">
        <v>9067.33</v>
      </c>
      <c r="D926" s="59">
        <v>400.25419999999997</v>
      </c>
      <c r="E926" s="51">
        <f t="shared" ref="E926" si="483">+C926+D926</f>
        <v>9467.5841999999993</v>
      </c>
      <c r="F926" s="53"/>
      <c r="G926" s="60"/>
      <c r="H926" s="51">
        <f t="shared" ref="H926:H931" si="484">+H925</f>
        <v>607.44579999999996</v>
      </c>
      <c r="I926" s="54">
        <f t="shared" ref="I926" si="485">+E926+G926+H926</f>
        <v>10075.029999999999</v>
      </c>
    </row>
    <row r="927" spans="1:10" ht="14.25">
      <c r="A927" s="75">
        <f t="shared" si="482"/>
        <v>44573</v>
      </c>
      <c r="B927" s="75">
        <f>+A927+5</f>
        <v>44578</v>
      </c>
      <c r="C927" s="27">
        <v>9469.65</v>
      </c>
      <c r="D927" s="59">
        <v>400.25419999999997</v>
      </c>
      <c r="E927" s="51">
        <f t="shared" ref="E927" si="486">+C927+D927</f>
        <v>9869.904199999999</v>
      </c>
      <c r="F927" s="53"/>
      <c r="G927" s="60"/>
      <c r="H927" s="51">
        <f t="shared" si="484"/>
        <v>607.44579999999996</v>
      </c>
      <c r="I927" s="54">
        <f t="shared" ref="I927" si="487">+E927+G927+H927</f>
        <v>10477.349999999999</v>
      </c>
    </row>
    <row r="928" spans="1:10" ht="14.25">
      <c r="A928" s="75">
        <f t="shared" si="482"/>
        <v>44579</v>
      </c>
      <c r="B928" s="75">
        <f t="shared" ref="B928:B934" si="488">+A928+6</f>
        <v>44585</v>
      </c>
      <c r="C928" s="27">
        <v>9913.8700000000008</v>
      </c>
      <c r="D928" s="59">
        <v>400.25419999999997</v>
      </c>
      <c r="E928" s="51">
        <f t="shared" ref="E928" si="489">+C928+D928</f>
        <v>10314.1242</v>
      </c>
      <c r="F928" s="53"/>
      <c r="G928" s="60"/>
      <c r="H928" s="51">
        <f t="shared" si="484"/>
        <v>607.44579999999996</v>
      </c>
      <c r="I928" s="54">
        <f t="shared" ref="I928" si="490">+E928+G928+H928</f>
        <v>10921.57</v>
      </c>
    </row>
    <row r="929" spans="1:10" ht="14.25">
      <c r="A929" s="75">
        <f t="shared" si="482"/>
        <v>44586</v>
      </c>
      <c r="B929" s="75">
        <f t="shared" si="488"/>
        <v>44592</v>
      </c>
      <c r="C929" s="27">
        <v>10286.219999999999</v>
      </c>
      <c r="D929" s="59">
        <v>400.25419999999997</v>
      </c>
      <c r="E929" s="51">
        <f t="shared" ref="E929" si="491">+C929+D929</f>
        <v>10686.474199999999</v>
      </c>
      <c r="F929" s="53"/>
      <c r="G929" s="60"/>
      <c r="H929" s="51">
        <f t="shared" si="484"/>
        <v>607.44579999999996</v>
      </c>
      <c r="I929" s="54">
        <f t="shared" ref="I929" si="492">+E929+G929+H929</f>
        <v>11293.919999999998</v>
      </c>
    </row>
    <row r="930" spans="1:10" ht="14.25">
      <c r="A930" s="75">
        <f t="shared" si="482"/>
        <v>44593</v>
      </c>
      <c r="B930" s="75">
        <f t="shared" si="488"/>
        <v>44599</v>
      </c>
      <c r="C930" s="27">
        <v>10258.74</v>
      </c>
      <c r="D930" s="59">
        <f t="shared" ref="D930:D935" si="493">21553.58*0.02</f>
        <v>431.07160000000005</v>
      </c>
      <c r="E930" s="51">
        <f t="shared" ref="E930" si="494">+C930+D930</f>
        <v>10689.811599999999</v>
      </c>
      <c r="F930" s="53"/>
      <c r="G930" s="60"/>
      <c r="H930" s="51">
        <f t="shared" si="484"/>
        <v>607.44579999999996</v>
      </c>
      <c r="I930" s="54">
        <f t="shared" ref="I930" si="495">+E930+G930+H930</f>
        <v>11297.257399999999</v>
      </c>
      <c r="J930" s="69" t="s">
        <v>60</v>
      </c>
    </row>
    <row r="931" spans="1:10" ht="14.25">
      <c r="A931" s="75">
        <f t="shared" si="482"/>
        <v>44600</v>
      </c>
      <c r="B931" s="75">
        <f t="shared" si="488"/>
        <v>44606</v>
      </c>
      <c r="C931" s="27">
        <v>10693.38</v>
      </c>
      <c r="D931" s="59">
        <f t="shared" si="493"/>
        <v>431.07160000000005</v>
      </c>
      <c r="E931" s="51">
        <f t="shared" ref="E931" si="496">+C931+D931</f>
        <v>11124.451599999999</v>
      </c>
      <c r="F931" s="53"/>
      <c r="G931" s="60"/>
      <c r="H931" s="51">
        <f t="shared" si="484"/>
        <v>607.44579999999996</v>
      </c>
      <c r="I931" s="54">
        <f t="shared" ref="I931" si="497">+E931+G931+H931</f>
        <v>11731.897399999998</v>
      </c>
    </row>
    <row r="932" spans="1:10" ht="14.25">
      <c r="A932" s="75">
        <f t="shared" si="482"/>
        <v>44607</v>
      </c>
      <c r="B932" s="75">
        <f t="shared" si="488"/>
        <v>44613</v>
      </c>
      <c r="C932" s="27">
        <v>10932.3</v>
      </c>
      <c r="D932" s="59">
        <f t="shared" si="493"/>
        <v>431.07160000000005</v>
      </c>
      <c r="E932" s="51">
        <f t="shared" ref="E932" si="498">+C932+D932</f>
        <v>11363.371599999999</v>
      </c>
      <c r="F932" s="53"/>
      <c r="G932" s="60"/>
      <c r="H932" s="51">
        <f t="shared" ref="H932:H980" si="499">+H931</f>
        <v>607.44579999999996</v>
      </c>
      <c r="I932" s="54">
        <f t="shared" ref="I932" si="500">+E932+G932+H932</f>
        <v>11970.817399999998</v>
      </c>
    </row>
    <row r="933" spans="1:10" ht="14.25">
      <c r="A933" s="75">
        <f t="shared" ref="A933" si="501">+B932+1</f>
        <v>44614</v>
      </c>
      <c r="B933" s="75">
        <f t="shared" si="488"/>
        <v>44620</v>
      </c>
      <c r="C933" s="27">
        <v>10880.51</v>
      </c>
      <c r="D933" s="59">
        <f t="shared" si="493"/>
        <v>431.07160000000005</v>
      </c>
      <c r="E933" s="51">
        <f t="shared" ref="E933" si="502">+C933+D933</f>
        <v>11311.5816</v>
      </c>
      <c r="F933" s="53"/>
      <c r="G933" s="60"/>
      <c r="H933" s="51">
        <f t="shared" si="499"/>
        <v>607.44579999999996</v>
      </c>
      <c r="I933" s="54">
        <f t="shared" ref="I933" si="503">+E933+G933+H933</f>
        <v>11919.027399999999</v>
      </c>
    </row>
    <row r="934" spans="1:10" ht="14.25">
      <c r="A934" s="75">
        <f t="shared" ref="A934" si="504">+B933+1</f>
        <v>44621</v>
      </c>
      <c r="B934" s="75">
        <f t="shared" si="488"/>
        <v>44627</v>
      </c>
      <c r="C934" s="27">
        <v>10785.37</v>
      </c>
      <c r="D934" s="59">
        <f t="shared" si="493"/>
        <v>431.07160000000005</v>
      </c>
      <c r="E934" s="51">
        <f t="shared" ref="E934" si="505">+C934+D934</f>
        <v>11216.4416</v>
      </c>
      <c r="F934" s="53"/>
      <c r="G934" s="60"/>
      <c r="H934" s="51">
        <f t="shared" si="499"/>
        <v>607.44579999999996</v>
      </c>
      <c r="I934" s="54">
        <f t="shared" ref="I934" si="506">+E934+G934+H934</f>
        <v>11823.8874</v>
      </c>
    </row>
    <row r="935" spans="1:10" ht="14.25">
      <c r="A935" s="75">
        <f t="shared" ref="A935" si="507">+B934+1</f>
        <v>44628</v>
      </c>
      <c r="B935" s="75">
        <v>44631</v>
      </c>
      <c r="C935" s="27">
        <v>13020.17</v>
      </c>
      <c r="D935" s="59">
        <f t="shared" si="493"/>
        <v>431.07160000000005</v>
      </c>
      <c r="E935" s="51">
        <f t="shared" ref="E935" si="508">+C935+D935</f>
        <v>13451.241599999999</v>
      </c>
      <c r="F935" s="53"/>
      <c r="G935" s="60"/>
      <c r="H935" s="51">
        <f t="shared" si="499"/>
        <v>607.44579999999996</v>
      </c>
      <c r="I935" s="54">
        <f t="shared" ref="I935" si="509">+E935+G935+H935</f>
        <v>14058.687399999999</v>
      </c>
    </row>
    <row r="936" spans="1:10" ht="14.25">
      <c r="A936" s="75">
        <f t="shared" ref="A936" si="510">+B935+1</f>
        <v>44632</v>
      </c>
      <c r="B936" s="75">
        <f>+A936+2</f>
        <v>44634</v>
      </c>
      <c r="C936" s="27">
        <v>13020.17</v>
      </c>
      <c r="D936" s="59">
        <f t="shared" ref="D936:D952" si="511">23478.83*0.02</f>
        <v>469.57660000000004</v>
      </c>
      <c r="E936" s="51">
        <f t="shared" ref="E936" si="512">+C936+D936</f>
        <v>13489.7466</v>
      </c>
      <c r="F936" s="53"/>
      <c r="G936" s="60"/>
      <c r="H936" s="51">
        <f t="shared" si="499"/>
        <v>607.44579999999996</v>
      </c>
      <c r="I936" s="54">
        <f t="shared" ref="I936" si="513">+E936+G936+H936</f>
        <v>14097.1924</v>
      </c>
      <c r="J936" s="69" t="s">
        <v>61</v>
      </c>
    </row>
    <row r="937" spans="1:10" ht="14.25">
      <c r="A937" s="75">
        <f t="shared" ref="A937" si="514">+B936+1</f>
        <v>44635</v>
      </c>
      <c r="B937" s="75">
        <f>+A937+7</f>
        <v>44642</v>
      </c>
      <c r="C937" s="27">
        <v>13991.83</v>
      </c>
      <c r="D937" s="59">
        <f t="shared" si="511"/>
        <v>469.57660000000004</v>
      </c>
      <c r="E937" s="51">
        <f t="shared" ref="E937" si="515">+C937+D937</f>
        <v>14461.4066</v>
      </c>
      <c r="F937" s="53"/>
      <c r="G937" s="60"/>
      <c r="H937" s="51">
        <f t="shared" si="499"/>
        <v>607.44579999999996</v>
      </c>
      <c r="I937" s="54">
        <f t="shared" ref="I937" si="516">+E937+G937+H937</f>
        <v>15068.8524</v>
      </c>
    </row>
    <row r="938" spans="1:10" ht="14.25">
      <c r="A938" s="75">
        <f t="shared" ref="A938" si="517">+B937+1</f>
        <v>44643</v>
      </c>
      <c r="B938" s="75">
        <v>44648</v>
      </c>
      <c r="C938" s="27">
        <v>12426.04</v>
      </c>
      <c r="D938" s="59">
        <f t="shared" si="511"/>
        <v>469.57660000000004</v>
      </c>
      <c r="E938" s="51">
        <f t="shared" ref="E938" si="518">+C938+D938</f>
        <v>12895.616600000001</v>
      </c>
      <c r="F938" s="53"/>
      <c r="G938" s="60"/>
      <c r="H938" s="51">
        <f t="shared" si="499"/>
        <v>607.44579999999996</v>
      </c>
      <c r="I938" s="54">
        <f t="shared" ref="I938" si="519">+E938+G938+H938</f>
        <v>13503.062400000001</v>
      </c>
    </row>
    <row r="939" spans="1:10" ht="14.25">
      <c r="A939" s="75">
        <f t="shared" ref="A939" si="520">+B938+1</f>
        <v>44649</v>
      </c>
      <c r="B939" s="75">
        <f t="shared" ref="B939:B945" si="521">+A939+6</f>
        <v>44655</v>
      </c>
      <c r="C939" s="27">
        <v>14570.8</v>
      </c>
      <c r="D939" s="59">
        <f t="shared" si="511"/>
        <v>469.57660000000004</v>
      </c>
      <c r="E939" s="51">
        <f t="shared" ref="E939" si="522">+C939+D939</f>
        <v>15040.3766</v>
      </c>
      <c r="F939" s="53"/>
      <c r="G939" s="60"/>
      <c r="H939" s="51">
        <f t="shared" si="499"/>
        <v>607.44579999999996</v>
      </c>
      <c r="I939" s="54">
        <f t="shared" ref="I939" si="523">+E939+G939+H939</f>
        <v>15647.822399999999</v>
      </c>
    </row>
    <row r="940" spans="1:10" ht="14.25">
      <c r="A940" s="75">
        <f t="shared" ref="A940" si="524">+B939+1</f>
        <v>44656</v>
      </c>
      <c r="B940" s="75">
        <f t="shared" si="521"/>
        <v>44662</v>
      </c>
      <c r="C940" s="27">
        <v>13182.89</v>
      </c>
      <c r="D940" s="59">
        <f t="shared" si="511"/>
        <v>469.57660000000004</v>
      </c>
      <c r="E940" s="51">
        <f t="shared" ref="E940" si="525">+C940+D940</f>
        <v>13652.4666</v>
      </c>
      <c r="F940" s="53"/>
      <c r="G940" s="60"/>
      <c r="H940" s="51">
        <f t="shared" si="499"/>
        <v>607.44579999999996</v>
      </c>
      <c r="I940" s="54">
        <f t="shared" ref="I940" si="526">+E940+G940+H940</f>
        <v>14259.912399999999</v>
      </c>
    </row>
    <row r="941" spans="1:10" ht="14.25">
      <c r="A941" s="75">
        <f t="shared" ref="A941" si="527">+B940+1</f>
        <v>44663</v>
      </c>
      <c r="B941" s="75">
        <f t="shared" si="521"/>
        <v>44669</v>
      </c>
      <c r="C941" s="27">
        <v>13369.3</v>
      </c>
      <c r="D941" s="59">
        <f t="shared" si="511"/>
        <v>469.57660000000004</v>
      </c>
      <c r="E941" s="51">
        <f t="shared" ref="E941" si="528">+C941+D941</f>
        <v>13838.8766</v>
      </c>
      <c r="F941" s="53"/>
      <c r="G941" s="60"/>
      <c r="H941" s="51">
        <f t="shared" si="499"/>
        <v>607.44579999999996</v>
      </c>
      <c r="I941" s="54">
        <f t="shared" ref="I941" si="529">+E941+G941+H941</f>
        <v>14446.322399999999</v>
      </c>
    </row>
    <row r="942" spans="1:10" ht="14.25">
      <c r="A942" s="75">
        <f t="shared" ref="A942" si="530">+B941+1</f>
        <v>44670</v>
      </c>
      <c r="B942" s="75">
        <f t="shared" si="521"/>
        <v>44676</v>
      </c>
      <c r="C942" s="27">
        <v>13815.31</v>
      </c>
      <c r="D942" s="59">
        <f t="shared" si="511"/>
        <v>469.57660000000004</v>
      </c>
      <c r="E942" s="51">
        <f t="shared" ref="E942" si="531">+C942+D942</f>
        <v>14284.8866</v>
      </c>
      <c r="F942" s="53"/>
      <c r="G942" s="60"/>
      <c r="H942" s="51">
        <f t="shared" si="499"/>
        <v>607.44579999999996</v>
      </c>
      <c r="I942" s="54">
        <f t="shared" ref="I942" si="532">+E942+G942+H942</f>
        <v>14892.332399999999</v>
      </c>
    </row>
    <row r="943" spans="1:10" ht="14.25">
      <c r="A943" s="75">
        <f t="shared" ref="A943" si="533">+B942+1</f>
        <v>44677</v>
      </c>
      <c r="B943" s="75">
        <f t="shared" si="521"/>
        <v>44683</v>
      </c>
      <c r="C943" s="27">
        <v>14835.83</v>
      </c>
      <c r="D943" s="59">
        <f t="shared" si="511"/>
        <v>469.57660000000004</v>
      </c>
      <c r="E943" s="51">
        <f t="shared" ref="E943" si="534">+C943+D943</f>
        <v>15305.4066</v>
      </c>
      <c r="F943" s="53"/>
      <c r="G943" s="60"/>
      <c r="H943" s="51">
        <f t="shared" si="499"/>
        <v>607.44579999999996</v>
      </c>
      <c r="I943" s="54">
        <f t="shared" ref="I943" si="535">+E943+G943+H943</f>
        <v>15912.8524</v>
      </c>
    </row>
    <row r="944" spans="1:10" ht="14.25">
      <c r="A944" s="75">
        <f t="shared" ref="A944" si="536">+B943+1</f>
        <v>44684</v>
      </c>
      <c r="B944" s="75">
        <f t="shared" si="521"/>
        <v>44690</v>
      </c>
      <c r="C944" s="27">
        <v>16561.93</v>
      </c>
      <c r="D944" s="59">
        <f t="shared" si="511"/>
        <v>469.57660000000004</v>
      </c>
      <c r="E944" s="51">
        <f t="shared" ref="E944" si="537">+C944+D944</f>
        <v>17031.506600000001</v>
      </c>
      <c r="F944" s="53"/>
      <c r="G944" s="60"/>
      <c r="H944" s="51">
        <f t="shared" si="499"/>
        <v>607.44579999999996</v>
      </c>
      <c r="I944" s="54">
        <f t="shared" ref="I944" si="538">+E944+G944+H944</f>
        <v>17638.952400000002</v>
      </c>
    </row>
    <row r="945" spans="1:10" ht="14.25">
      <c r="A945" s="75">
        <f t="shared" ref="A945" si="539">+B944+1</f>
        <v>44691</v>
      </c>
      <c r="B945" s="75">
        <f t="shared" si="521"/>
        <v>44697</v>
      </c>
      <c r="C945" s="27">
        <v>17297.62</v>
      </c>
      <c r="D945" s="59">
        <f t="shared" si="511"/>
        <v>469.57660000000004</v>
      </c>
      <c r="E945" s="51">
        <f t="shared" ref="E945" si="540">+C945+D945</f>
        <v>17767.196599999999</v>
      </c>
      <c r="F945" s="53"/>
      <c r="G945" s="60"/>
      <c r="H945" s="51">
        <f t="shared" si="499"/>
        <v>607.44579999999996</v>
      </c>
      <c r="I945" s="54">
        <f t="shared" ref="I945" si="541">+E945+G945+H945</f>
        <v>18374.642400000001</v>
      </c>
    </row>
    <row r="946" spans="1:10" ht="14.25">
      <c r="A946" s="75">
        <f t="shared" ref="A946" si="542">+B945+1</f>
        <v>44698</v>
      </c>
      <c r="B946" s="75">
        <f t="shared" ref="B946" si="543">+A946+6</f>
        <v>44704</v>
      </c>
      <c r="C946" s="27">
        <v>15944.53</v>
      </c>
      <c r="D946" s="59">
        <f t="shared" si="511"/>
        <v>469.57660000000004</v>
      </c>
      <c r="E946" s="51">
        <f t="shared" ref="E946" si="544">+C946+D946</f>
        <v>16414.106599999999</v>
      </c>
      <c r="F946" s="53"/>
      <c r="G946" s="60"/>
      <c r="H946" s="51">
        <f t="shared" si="499"/>
        <v>607.44579999999996</v>
      </c>
      <c r="I946" s="54">
        <f t="shared" ref="I946" si="545">+E946+G946+H946</f>
        <v>17021.5524</v>
      </c>
    </row>
    <row r="947" spans="1:10" ht="14.25">
      <c r="A947" s="75">
        <f t="shared" ref="A947" si="546">+B946+1</f>
        <v>44705</v>
      </c>
      <c r="B947" s="75">
        <f>+A947+6+1</f>
        <v>44712</v>
      </c>
      <c r="C947" s="27">
        <v>14625.5</v>
      </c>
      <c r="D947" s="59">
        <f t="shared" si="511"/>
        <v>469.57660000000004</v>
      </c>
      <c r="E947" s="51">
        <f t="shared" ref="E947" si="547">+C947+D947</f>
        <v>15095.0766</v>
      </c>
      <c r="F947" s="53"/>
      <c r="G947" s="60"/>
      <c r="H947" s="51">
        <f t="shared" si="499"/>
        <v>607.44579999999996</v>
      </c>
      <c r="I947" s="54">
        <f t="shared" ref="I947" si="548">+E947+G947+H947</f>
        <v>15702.5224</v>
      </c>
    </row>
    <row r="948" spans="1:10" ht="14.25">
      <c r="A948" s="75">
        <f t="shared" ref="A948" si="549">+B947+1</f>
        <v>44713</v>
      </c>
      <c r="B948" s="75">
        <f>+A948+5</f>
        <v>44718</v>
      </c>
      <c r="C948" s="27">
        <v>14511.73</v>
      </c>
      <c r="D948" s="59">
        <f t="shared" si="511"/>
        <v>469.57660000000004</v>
      </c>
      <c r="E948" s="51">
        <f t="shared" ref="E948" si="550">+C948+D948</f>
        <v>14981.3066</v>
      </c>
      <c r="F948" s="53"/>
      <c r="G948" s="60"/>
      <c r="H948" s="51">
        <f t="shared" si="499"/>
        <v>607.44579999999996</v>
      </c>
      <c r="I948" s="54">
        <f t="shared" ref="I948" si="551">+E948+G948+H948</f>
        <v>15588.752399999999</v>
      </c>
    </row>
    <row r="949" spans="1:10" ht="14.25">
      <c r="A949" s="75">
        <f t="shared" ref="A949" si="552">+B948+1</f>
        <v>44719</v>
      </c>
      <c r="B949" s="75">
        <f>+A949+6</f>
        <v>44725</v>
      </c>
      <c r="C949" s="27">
        <v>15580.53</v>
      </c>
      <c r="D949" s="59">
        <f t="shared" si="511"/>
        <v>469.57660000000004</v>
      </c>
      <c r="E949" s="51">
        <f t="shared" ref="E949" si="553">+C949+D949</f>
        <v>16050.106600000001</v>
      </c>
      <c r="F949" s="53"/>
      <c r="G949" s="60"/>
      <c r="H949" s="51">
        <f t="shared" si="499"/>
        <v>607.44579999999996</v>
      </c>
      <c r="I949" s="54">
        <f t="shared" ref="I949" si="554">+E949+G949+H949</f>
        <v>16657.5524</v>
      </c>
    </row>
    <row r="950" spans="1:10" ht="14.25">
      <c r="A950" s="75">
        <f t="shared" ref="A950" si="555">+B949+1</f>
        <v>44726</v>
      </c>
      <c r="B950" s="75">
        <f>+A950+7</f>
        <v>44733</v>
      </c>
      <c r="C950" s="27">
        <v>16441.32</v>
      </c>
      <c r="D950" s="59">
        <f t="shared" si="511"/>
        <v>469.57660000000004</v>
      </c>
      <c r="E950" s="51">
        <f t="shared" ref="E950" si="556">+C950+D950</f>
        <v>16910.8966</v>
      </c>
      <c r="F950" s="53"/>
      <c r="G950" s="60"/>
      <c r="H950" s="51">
        <f t="shared" si="499"/>
        <v>607.44579999999996</v>
      </c>
      <c r="I950" s="54">
        <f t="shared" ref="I950" si="557">+E950+G950+H950</f>
        <v>17518.342400000001</v>
      </c>
    </row>
    <row r="951" spans="1:10" ht="14.25">
      <c r="A951" s="75">
        <f t="shared" ref="A951" si="558">+B950+1</f>
        <v>44734</v>
      </c>
      <c r="B951" s="75">
        <f>+A951+6</f>
        <v>44740</v>
      </c>
      <c r="C951" s="27">
        <v>17354.669999999998</v>
      </c>
      <c r="D951" s="59">
        <f t="shared" si="511"/>
        <v>469.57660000000004</v>
      </c>
      <c r="E951" s="51">
        <f t="shared" ref="E951" si="559">+C951+D951</f>
        <v>17824.246599999999</v>
      </c>
      <c r="F951" s="53"/>
      <c r="G951" s="60"/>
      <c r="H951" s="51">
        <f t="shared" si="499"/>
        <v>607.44579999999996</v>
      </c>
      <c r="I951" s="54">
        <f t="shared" ref="I951" si="560">+E951+G951+H951</f>
        <v>18431.6924</v>
      </c>
    </row>
    <row r="952" spans="1:10" ht="14.25">
      <c r="A952" s="75">
        <f t="shared" ref="A952" si="561">+B951+1</f>
        <v>44741</v>
      </c>
      <c r="B952" s="75">
        <f>+A952+2</f>
        <v>44743</v>
      </c>
      <c r="C952" s="27">
        <v>17132.27</v>
      </c>
      <c r="D952" s="59">
        <f t="shared" si="511"/>
        <v>469.57660000000004</v>
      </c>
      <c r="E952" s="51">
        <f t="shared" ref="E952" si="562">+C952+D952</f>
        <v>17601.846600000001</v>
      </c>
      <c r="F952" s="53"/>
      <c r="G952" s="60"/>
      <c r="H952" s="51">
        <f t="shared" si="499"/>
        <v>607.44579999999996</v>
      </c>
      <c r="I952" s="54">
        <f t="shared" ref="I952" si="563">+E952+G952+H952</f>
        <v>18209.292400000002</v>
      </c>
    </row>
    <row r="953" spans="1:10" ht="14.25">
      <c r="A953" s="75">
        <f t="shared" ref="A953:A954" si="564">+B952+1</f>
        <v>44744</v>
      </c>
      <c r="B953" s="75">
        <v>44747</v>
      </c>
      <c r="C953" s="27">
        <v>17132.27</v>
      </c>
      <c r="D953" s="59">
        <v>461.97</v>
      </c>
      <c r="E953" s="51">
        <f t="shared" ref="E953:E954" si="565">+C953+D953</f>
        <v>17594.240000000002</v>
      </c>
      <c r="F953" s="53"/>
      <c r="G953" s="60"/>
      <c r="H953" s="51">
        <f t="shared" si="499"/>
        <v>607.44579999999996</v>
      </c>
      <c r="I953" s="54">
        <f t="shared" ref="I953:I954" si="566">+E953+G953+H953</f>
        <v>18201.685800000003</v>
      </c>
      <c r="J953" s="69" t="s">
        <v>62</v>
      </c>
    </row>
    <row r="954" spans="1:10" ht="14.25">
      <c r="A954" s="75">
        <f t="shared" si="564"/>
        <v>44748</v>
      </c>
      <c r="B954" s="75">
        <f>+A954+5</f>
        <v>44753</v>
      </c>
      <c r="C954" s="27">
        <v>16506.099999999999</v>
      </c>
      <c r="D954" s="59">
        <v>461.97</v>
      </c>
      <c r="E954" s="51">
        <f t="shared" si="565"/>
        <v>16968.07</v>
      </c>
      <c r="F954" s="53"/>
      <c r="G954" s="60"/>
      <c r="H954" s="51">
        <f t="shared" si="499"/>
        <v>607.44579999999996</v>
      </c>
      <c r="I954" s="54">
        <f t="shared" si="566"/>
        <v>17575.515800000001</v>
      </c>
    </row>
    <row r="955" spans="1:10" ht="14.25">
      <c r="A955" s="75">
        <f t="shared" ref="A955" si="567">+B954+1</f>
        <v>44754</v>
      </c>
      <c r="B955" s="75">
        <f>+A955+6</f>
        <v>44760</v>
      </c>
      <c r="C955" s="27">
        <v>15445.68</v>
      </c>
      <c r="D955" s="59">
        <v>461.97</v>
      </c>
      <c r="E955" s="51">
        <f t="shared" ref="E955" si="568">+C955+D955</f>
        <v>15907.65</v>
      </c>
      <c r="F955" s="53"/>
      <c r="G955" s="60"/>
      <c r="H955" s="51">
        <f t="shared" si="499"/>
        <v>607.44579999999996</v>
      </c>
      <c r="I955" s="54">
        <f t="shared" ref="I955" si="569">+E955+G955+H955</f>
        <v>16515.095799999999</v>
      </c>
    </row>
    <row r="956" spans="1:10" ht="14.25">
      <c r="A956" s="75">
        <f t="shared" ref="A956" si="570">+B955+1</f>
        <v>44761</v>
      </c>
      <c r="B956" s="75">
        <f>+A956+6</f>
        <v>44767</v>
      </c>
      <c r="C956" s="27">
        <v>16767.91</v>
      </c>
      <c r="D956" s="59">
        <v>461.97</v>
      </c>
      <c r="E956" s="51">
        <f t="shared" ref="E956" si="571">+C956+D956</f>
        <v>17229.88</v>
      </c>
      <c r="F956" s="53"/>
      <c r="G956" s="60"/>
      <c r="H956" s="51">
        <f t="shared" si="499"/>
        <v>607.44579999999996</v>
      </c>
      <c r="I956" s="54">
        <f t="shared" ref="I956" si="572">+E956+G956+H956</f>
        <v>17837.325800000002</v>
      </c>
    </row>
    <row r="957" spans="1:10" ht="14.25">
      <c r="A957" s="75">
        <f t="shared" ref="A957" si="573">+B956+1</f>
        <v>44768</v>
      </c>
      <c r="B957" s="75">
        <f>+A957+6</f>
        <v>44774</v>
      </c>
      <c r="C957" s="27">
        <v>15484.07</v>
      </c>
      <c r="D957" s="59">
        <v>461.97</v>
      </c>
      <c r="E957" s="51">
        <f t="shared" ref="E957" si="574">+C957+D957</f>
        <v>15946.039999999999</v>
      </c>
      <c r="F957" s="53"/>
      <c r="G957" s="60"/>
      <c r="H957" s="51">
        <f t="shared" si="499"/>
        <v>607.44579999999996</v>
      </c>
      <c r="I957" s="54">
        <f t="shared" ref="I957" si="575">+E957+G957+H957</f>
        <v>16553.485799999999</v>
      </c>
    </row>
    <row r="958" spans="1:10" ht="14.25">
      <c r="A958" s="75">
        <f t="shared" ref="A958" si="576">+B957+1</f>
        <v>44775</v>
      </c>
      <c r="B958" s="75">
        <f>+A958+6</f>
        <v>44781</v>
      </c>
      <c r="C958" s="27">
        <v>15747.17</v>
      </c>
      <c r="D958" s="59">
        <v>461.97</v>
      </c>
      <c r="E958" s="51">
        <f t="shared" ref="E958" si="577">+C958+D958</f>
        <v>16209.14</v>
      </c>
      <c r="F958" s="53"/>
      <c r="G958" s="60"/>
      <c r="H958" s="51">
        <f t="shared" si="499"/>
        <v>607.44579999999996</v>
      </c>
      <c r="I958" s="54">
        <f t="shared" ref="I958" si="578">+E958+G958+H958</f>
        <v>16816.585800000001</v>
      </c>
    </row>
    <row r="959" spans="1:10" ht="14.25">
      <c r="A959" s="75">
        <f t="shared" ref="A959" si="579">+B958+1</f>
        <v>44782</v>
      </c>
      <c r="B959" s="75">
        <f>+A959+6+1</f>
        <v>44789</v>
      </c>
      <c r="C959" s="27">
        <v>14096.57</v>
      </c>
      <c r="D959" s="59">
        <v>461.97</v>
      </c>
      <c r="E959" s="51">
        <f t="shared" ref="E959" si="580">+C959+D959</f>
        <v>14558.539999999999</v>
      </c>
      <c r="F959" s="53"/>
      <c r="G959" s="60"/>
      <c r="H959" s="51">
        <f t="shared" si="499"/>
        <v>607.44579999999996</v>
      </c>
      <c r="I959" s="54">
        <f t="shared" ref="I959" si="581">+E959+G959+H959</f>
        <v>15165.985799999999</v>
      </c>
    </row>
    <row r="960" spans="1:10" ht="14.25">
      <c r="A960" s="75">
        <f t="shared" ref="A960" si="582">+B959+1</f>
        <v>44790</v>
      </c>
      <c r="B960" s="75">
        <f>+A960+5</f>
        <v>44795</v>
      </c>
      <c r="C960" s="27">
        <v>14138.31</v>
      </c>
      <c r="D960" s="59">
        <v>461.97</v>
      </c>
      <c r="E960" s="51">
        <f t="shared" ref="E960" si="583">+C960+D960</f>
        <v>14600.279999999999</v>
      </c>
      <c r="F960" s="53"/>
      <c r="G960" s="60"/>
      <c r="H960" s="51">
        <f t="shared" si="499"/>
        <v>607.44579999999996</v>
      </c>
      <c r="I960" s="54">
        <f t="shared" ref="I960" si="584">+E960+G960+H960</f>
        <v>15207.725799999998</v>
      </c>
    </row>
    <row r="961" spans="1:10" ht="14.25">
      <c r="A961" s="75">
        <f t="shared" ref="A961" si="585">+B960+1</f>
        <v>44796</v>
      </c>
      <c r="B961" s="75">
        <f t="shared" ref="B961:B965" si="586">+A961+6</f>
        <v>44802</v>
      </c>
      <c r="C961" s="27">
        <v>14833.72</v>
      </c>
      <c r="D961" s="59">
        <v>461.97</v>
      </c>
      <c r="E961" s="51">
        <f t="shared" ref="E961" si="587">+C961+D961</f>
        <v>15295.689999999999</v>
      </c>
      <c r="F961" s="53"/>
      <c r="G961" s="60"/>
      <c r="H961" s="51">
        <f t="shared" si="499"/>
        <v>607.44579999999996</v>
      </c>
      <c r="I961" s="54">
        <f t="shared" ref="I961" si="588">+E961+G961+H961</f>
        <v>15903.135799999998</v>
      </c>
    </row>
    <row r="962" spans="1:10" ht="14.25">
      <c r="A962" s="75">
        <f t="shared" ref="A962" si="589">+B961+1</f>
        <v>44803</v>
      </c>
      <c r="B962" s="75">
        <f t="shared" si="586"/>
        <v>44809</v>
      </c>
      <c r="C962" s="27">
        <v>16674.8</v>
      </c>
      <c r="D962" s="59">
        <v>461.97</v>
      </c>
      <c r="E962" s="51">
        <f t="shared" ref="E962" si="590">+C962+D962</f>
        <v>17136.77</v>
      </c>
      <c r="F962" s="53"/>
      <c r="G962" s="60"/>
      <c r="H962" s="51">
        <f t="shared" si="499"/>
        <v>607.44579999999996</v>
      </c>
      <c r="I962" s="54">
        <f t="shared" ref="I962" si="591">+E962+G962+H962</f>
        <v>17744.215800000002</v>
      </c>
    </row>
    <row r="963" spans="1:10" ht="14.25">
      <c r="A963" s="75">
        <f t="shared" ref="A963" si="592">+B962+1</f>
        <v>44810</v>
      </c>
      <c r="B963" s="75">
        <f t="shared" si="586"/>
        <v>44816</v>
      </c>
      <c r="C963" s="27">
        <v>15909.21</v>
      </c>
      <c r="D963" s="59">
        <v>461.97</v>
      </c>
      <c r="E963" s="51">
        <f t="shared" ref="E963" si="593">+C963+D963</f>
        <v>16371.179999999998</v>
      </c>
      <c r="F963" s="53"/>
      <c r="G963" s="60"/>
      <c r="H963" s="51">
        <f t="shared" si="499"/>
        <v>607.44579999999996</v>
      </c>
      <c r="I963" s="54">
        <f t="shared" ref="I963" si="594">+E963+G963+H963</f>
        <v>16978.625799999998</v>
      </c>
    </row>
    <row r="964" spans="1:10" ht="14.25">
      <c r="A964" s="75">
        <f t="shared" ref="A964" si="595">+B963+1</f>
        <v>44817</v>
      </c>
      <c r="B964" s="75">
        <f t="shared" si="586"/>
        <v>44823</v>
      </c>
      <c r="C964" s="27">
        <v>15516.25</v>
      </c>
      <c r="D964" s="59">
        <v>461.97</v>
      </c>
      <c r="E964" s="51">
        <f t="shared" ref="E964" si="596">+C964+D964</f>
        <v>15978.22</v>
      </c>
      <c r="F964" s="53"/>
      <c r="G964" s="60"/>
      <c r="H964" s="51">
        <f t="shared" si="499"/>
        <v>607.44579999999996</v>
      </c>
      <c r="I964" s="54">
        <f t="shared" ref="I964" si="597">+E964+G964+H964</f>
        <v>16585.665799999999</v>
      </c>
    </row>
    <row r="965" spans="1:10" ht="14.25">
      <c r="A965" s="75">
        <f t="shared" ref="A965" si="598">+B964+1</f>
        <v>44824</v>
      </c>
      <c r="B965" s="75">
        <f t="shared" si="586"/>
        <v>44830</v>
      </c>
      <c r="C965" s="27">
        <v>14399.48</v>
      </c>
      <c r="D965" s="59">
        <v>461.97</v>
      </c>
      <c r="E965" s="51">
        <f t="shared" ref="E965" si="599">+C965+D965</f>
        <v>14861.449999999999</v>
      </c>
      <c r="F965" s="53"/>
      <c r="G965" s="60"/>
      <c r="H965" s="51">
        <f t="shared" si="499"/>
        <v>607.44579999999996</v>
      </c>
      <c r="I965" s="54">
        <f t="shared" ref="I965" si="600">+E965+G965+H965</f>
        <v>15468.895799999998</v>
      </c>
    </row>
    <row r="966" spans="1:10" ht="14.25">
      <c r="A966" s="75">
        <f t="shared" ref="A966" si="601">+B965+1</f>
        <v>44831</v>
      </c>
      <c r="B966" s="75">
        <f>+A966+3</f>
        <v>44834</v>
      </c>
      <c r="C966" s="27">
        <v>14211.36</v>
      </c>
      <c r="D966" s="59">
        <v>461.97</v>
      </c>
      <c r="E966" s="51">
        <f t="shared" ref="E966" si="602">+C966+D966</f>
        <v>14673.33</v>
      </c>
      <c r="F966" s="53"/>
      <c r="G966" s="60"/>
      <c r="H966" s="51">
        <f t="shared" si="499"/>
        <v>607.44579999999996</v>
      </c>
      <c r="I966" s="54">
        <f t="shared" ref="I966" si="603">+E966+G966+H966</f>
        <v>15280.775799999999</v>
      </c>
    </row>
    <row r="967" spans="1:10" ht="12" customHeight="1">
      <c r="A967" s="75">
        <f t="shared" ref="A967" si="604">+B966+1</f>
        <v>44835</v>
      </c>
      <c r="B967" s="75">
        <f>+A967+2</f>
        <v>44837</v>
      </c>
      <c r="C967" s="27">
        <v>14211.36</v>
      </c>
      <c r="D967" s="59">
        <v>404.97</v>
      </c>
      <c r="E967" s="51">
        <f t="shared" ref="E967" si="605">+C967+D967</f>
        <v>14616.33</v>
      </c>
      <c r="F967" s="53"/>
      <c r="G967" s="60"/>
      <c r="H967" s="51">
        <f t="shared" si="499"/>
        <v>607.44579999999996</v>
      </c>
      <c r="I967" s="54">
        <f t="shared" ref="I967" si="606">+E967+G967+H967</f>
        <v>15223.775799999999</v>
      </c>
      <c r="J967" s="69" t="s">
        <v>63</v>
      </c>
    </row>
    <row r="968" spans="1:10" ht="14.25">
      <c r="A968" s="75">
        <f t="shared" ref="A968" si="607">+B967+1</f>
        <v>44838</v>
      </c>
      <c r="B968" s="75">
        <f>+A968+6</f>
        <v>44844</v>
      </c>
      <c r="C968" s="27">
        <v>14306.04</v>
      </c>
      <c r="D968" s="59">
        <v>404.97</v>
      </c>
      <c r="E968" s="51">
        <f t="shared" ref="E968" si="608">+C968+D968</f>
        <v>14711.01</v>
      </c>
      <c r="F968" s="53"/>
      <c r="G968" s="60"/>
      <c r="H968" s="51">
        <f t="shared" si="499"/>
        <v>607.44579999999996</v>
      </c>
      <c r="I968" s="54">
        <f t="shared" ref="I968" si="609">+E968+G968+H968</f>
        <v>15318.4558</v>
      </c>
    </row>
    <row r="969" spans="1:10" ht="14.25">
      <c r="A969" s="75">
        <f t="shared" ref="A969" si="610">+B968+1</f>
        <v>44845</v>
      </c>
      <c r="B969" s="75">
        <f>+A969+7</f>
        <v>44852</v>
      </c>
      <c r="C969" s="27">
        <v>16896.34</v>
      </c>
      <c r="D969" s="59">
        <v>404.97</v>
      </c>
      <c r="E969" s="51">
        <f t="shared" ref="E969" si="611">+C969+D969</f>
        <v>17301.310000000001</v>
      </c>
      <c r="F969" s="53"/>
      <c r="G969" s="60"/>
      <c r="H969" s="51">
        <f t="shared" si="499"/>
        <v>607.44579999999996</v>
      </c>
      <c r="I969" s="54">
        <f t="shared" ref="I969" si="612">+E969+G969+H969</f>
        <v>17908.755800000003</v>
      </c>
    </row>
    <row r="970" spans="1:10" ht="14.25">
      <c r="A970" s="75">
        <f t="shared" ref="A970" si="613">+B969+1</f>
        <v>44853</v>
      </c>
      <c r="B970" s="75">
        <f>+A970+5</f>
        <v>44858</v>
      </c>
      <c r="C970" s="27">
        <v>18533.23</v>
      </c>
      <c r="D970" s="59">
        <v>404.97</v>
      </c>
      <c r="E970" s="51">
        <f t="shared" ref="E970" si="614">+C970+D970</f>
        <v>18938.2</v>
      </c>
      <c r="F970" s="53"/>
      <c r="G970" s="60"/>
      <c r="H970" s="51">
        <f t="shared" si="499"/>
        <v>607.44579999999996</v>
      </c>
      <c r="I970" s="54">
        <f t="shared" ref="I970" si="615">+E970+G970+H970</f>
        <v>19545.645800000002</v>
      </c>
    </row>
    <row r="971" spans="1:10" ht="14.25">
      <c r="A971" s="75">
        <f t="shared" ref="A971" si="616">+B970+1</f>
        <v>44859</v>
      </c>
      <c r="B971" s="75">
        <f>+A971+6</f>
        <v>44865</v>
      </c>
      <c r="C971" s="27">
        <v>17881.18</v>
      </c>
      <c r="D971" s="59">
        <v>404.97</v>
      </c>
      <c r="E971" s="51">
        <f t="shared" ref="E971" si="617">+C971+D971</f>
        <v>18286.150000000001</v>
      </c>
      <c r="F971" s="53"/>
      <c r="G971" s="60"/>
      <c r="H971" s="51">
        <f t="shared" si="499"/>
        <v>607.44579999999996</v>
      </c>
      <c r="I971" s="54">
        <f t="shared" ref="I971" si="618">+E971+G971+H971</f>
        <v>18893.595800000003</v>
      </c>
    </row>
    <row r="972" spans="1:10" ht="14.25">
      <c r="A972" s="75">
        <f t="shared" ref="A972" si="619">+B971+1</f>
        <v>44866</v>
      </c>
      <c r="B972" s="75">
        <v>44873</v>
      </c>
      <c r="C972" s="27">
        <v>18055.240000000002</v>
      </c>
      <c r="D972" s="59">
        <v>360.51</v>
      </c>
      <c r="E972" s="51">
        <f t="shared" ref="E972" si="620">+C972+D972</f>
        <v>18415.75</v>
      </c>
      <c r="F972" s="53"/>
      <c r="G972" s="60"/>
      <c r="H972" s="51">
        <f t="shared" si="499"/>
        <v>607.44579999999996</v>
      </c>
      <c r="I972" s="54">
        <f t="shared" ref="I972" si="621">+E972+G972+H972</f>
        <v>19023.195800000001</v>
      </c>
      <c r="J972" s="69" t="s">
        <v>64</v>
      </c>
    </row>
    <row r="973" spans="1:10" ht="14.25">
      <c r="A973" s="75">
        <f t="shared" ref="A973" si="622">+B972+1</f>
        <v>44874</v>
      </c>
      <c r="B973" s="75">
        <f>+A973+6</f>
        <v>44880</v>
      </c>
      <c r="C973" s="27">
        <v>18541.77</v>
      </c>
      <c r="D973" s="59">
        <v>360.51</v>
      </c>
      <c r="E973" s="51">
        <f t="shared" ref="E973" si="623">+C973+D973</f>
        <v>18902.28</v>
      </c>
      <c r="F973" s="53"/>
      <c r="G973" s="60"/>
      <c r="H973" s="51">
        <f t="shared" si="499"/>
        <v>607.44579999999996</v>
      </c>
      <c r="I973" s="54">
        <f t="shared" ref="I973" si="624">+E973+G973+H973</f>
        <v>19509.7258</v>
      </c>
    </row>
    <row r="974" spans="1:10" ht="14.25">
      <c r="A974" s="75">
        <f t="shared" ref="A974" si="625">+B973+1</f>
        <v>44881</v>
      </c>
      <c r="B974" s="75">
        <f>+A974+5</f>
        <v>44886</v>
      </c>
      <c r="C974" s="27">
        <v>17328.509999999998</v>
      </c>
      <c r="D974" s="59">
        <v>360.51</v>
      </c>
      <c r="E974" s="51">
        <f t="shared" ref="E974" si="626">+C974+D974</f>
        <v>17689.019999999997</v>
      </c>
      <c r="F974" s="53"/>
      <c r="G974" s="60"/>
      <c r="H974" s="51">
        <f t="shared" si="499"/>
        <v>607.44579999999996</v>
      </c>
      <c r="I974" s="54">
        <f t="shared" ref="I974" si="627">+E974+G974+H974</f>
        <v>18296.465799999998</v>
      </c>
    </row>
    <row r="975" spans="1:10" ht="14.25">
      <c r="A975" s="75">
        <f t="shared" ref="A975" si="628">+B974+1</f>
        <v>44887</v>
      </c>
      <c r="B975" s="75">
        <f>+A975+6</f>
        <v>44893</v>
      </c>
      <c r="C975" s="27">
        <v>15992.75</v>
      </c>
      <c r="D975" s="59">
        <v>360.51</v>
      </c>
      <c r="E975" s="51">
        <f t="shared" ref="E975" si="629">+C975+D975</f>
        <v>16353.26</v>
      </c>
      <c r="F975" s="53"/>
      <c r="G975" s="60"/>
      <c r="H975" s="51">
        <f t="shared" si="499"/>
        <v>607.44579999999996</v>
      </c>
      <c r="I975" s="54">
        <f t="shared" ref="I975" si="630">+E975+G975+H975</f>
        <v>16960.7058</v>
      </c>
    </row>
    <row r="976" spans="1:10" ht="14.25">
      <c r="A976" s="75">
        <f t="shared" ref="A976" si="631">+B975+1</f>
        <v>44894</v>
      </c>
      <c r="B976" s="75">
        <f>+A976+1</f>
        <v>44895</v>
      </c>
      <c r="C976" s="27">
        <v>15232.7</v>
      </c>
      <c r="D976" s="59">
        <v>360.51</v>
      </c>
      <c r="E976" s="51">
        <f t="shared" ref="E976" si="632">+C976+D976</f>
        <v>15593.210000000001</v>
      </c>
      <c r="F976" s="53"/>
      <c r="G976" s="60"/>
      <c r="H976" s="51">
        <f t="shared" si="499"/>
        <v>607.44579999999996</v>
      </c>
      <c r="I976" s="54">
        <f t="shared" ref="I976" si="633">+E976+G976+H976</f>
        <v>16200.6558</v>
      </c>
    </row>
    <row r="977" spans="1:10" ht="14.25">
      <c r="A977" s="75">
        <f t="shared" ref="A977:A978" si="634">+B976+1</f>
        <v>44896</v>
      </c>
      <c r="B977" s="75">
        <f>+A977+4</f>
        <v>44900</v>
      </c>
      <c r="C977" s="27">
        <v>15232.7</v>
      </c>
      <c r="D977" s="59">
        <v>406.19</v>
      </c>
      <c r="E977" s="51">
        <f t="shared" ref="E977:E978" si="635">+C977+D977</f>
        <v>15638.890000000001</v>
      </c>
      <c r="F977" s="53"/>
      <c r="G977" s="60"/>
      <c r="H977" s="51">
        <f t="shared" si="499"/>
        <v>607.44579999999996</v>
      </c>
      <c r="I977" s="54">
        <f t="shared" ref="I977:I978" si="636">+E977+G977+H977</f>
        <v>16246.335800000001</v>
      </c>
      <c r="J977" s="69" t="s">
        <v>65</v>
      </c>
    </row>
    <row r="978" spans="1:10" ht="14.25">
      <c r="A978" s="75">
        <f t="shared" si="634"/>
        <v>44901</v>
      </c>
      <c r="B978" s="75">
        <f>+A978+6</f>
        <v>44907</v>
      </c>
      <c r="C978" s="27">
        <v>14267.71</v>
      </c>
      <c r="D978" s="59">
        <v>406.19</v>
      </c>
      <c r="E978" s="51">
        <f t="shared" si="635"/>
        <v>14673.9</v>
      </c>
      <c r="F978" s="53"/>
      <c r="G978" s="60"/>
      <c r="H978" s="51">
        <f t="shared" si="499"/>
        <v>607.44579999999996</v>
      </c>
      <c r="I978" s="54">
        <f t="shared" si="636"/>
        <v>15281.345799999999</v>
      </c>
    </row>
    <row r="979" spans="1:10" ht="14.25">
      <c r="A979" s="75">
        <f t="shared" ref="A979" si="637">+B978+1</f>
        <v>44908</v>
      </c>
      <c r="B979" s="75">
        <f>+A979+6</f>
        <v>44914</v>
      </c>
      <c r="C979" s="27">
        <v>12692.42</v>
      </c>
      <c r="D979" s="59">
        <v>406.19</v>
      </c>
      <c r="E979" s="51">
        <f t="shared" ref="E979" si="638">+C979+D979</f>
        <v>13098.61</v>
      </c>
      <c r="F979" s="53"/>
      <c r="G979" s="60"/>
      <c r="H979" s="51">
        <f t="shared" si="499"/>
        <v>607.44579999999996</v>
      </c>
      <c r="I979" s="54">
        <f t="shared" ref="I979" si="639">+E979+G979+H979</f>
        <v>13706.0558</v>
      </c>
    </row>
    <row r="980" spans="1:10" ht="14.25">
      <c r="A980" s="75">
        <f t="shared" ref="A980" si="640">+B979+1</f>
        <v>44915</v>
      </c>
      <c r="B980" s="75">
        <f>+A980+6</f>
        <v>44921</v>
      </c>
      <c r="C980" s="27">
        <v>13955.92</v>
      </c>
      <c r="D980" s="59">
        <v>406.19</v>
      </c>
      <c r="E980" s="51">
        <f t="shared" ref="E980" si="641">+C980+D980</f>
        <v>14362.11</v>
      </c>
      <c r="F980" s="53"/>
      <c r="G980" s="60"/>
      <c r="H980" s="51">
        <f t="shared" si="499"/>
        <v>607.44579999999996</v>
      </c>
      <c r="I980" s="54">
        <f t="shared" ref="I980" si="642">+E980+G980+H980</f>
        <v>14969.5558</v>
      </c>
    </row>
    <row r="981" spans="1:10" ht="14.25">
      <c r="A981" s="75">
        <f t="shared" ref="A981" si="643">+B980+1</f>
        <v>44922</v>
      </c>
      <c r="B981" s="75">
        <f>+A981+6</f>
        <v>44928</v>
      </c>
      <c r="C981" s="27">
        <v>14117.66</v>
      </c>
      <c r="D981" s="59">
        <v>406.19</v>
      </c>
      <c r="E981" s="51">
        <f t="shared" ref="E981" si="644">+C981+D981</f>
        <v>14523.85</v>
      </c>
      <c r="F981" s="53"/>
      <c r="G981" s="60"/>
      <c r="H981" s="51">
        <f>+H980</f>
        <v>607.44579999999996</v>
      </c>
      <c r="I981" s="54">
        <f t="shared" ref="I981" si="645">+E981+G981+H981</f>
        <v>15131.2958</v>
      </c>
    </row>
    <row r="982" spans="1:10" ht="14.25">
      <c r="A982" s="75">
        <v>44562</v>
      </c>
      <c r="B982" s="75">
        <f>+A982+1</f>
        <v>44563</v>
      </c>
      <c r="C982" s="27">
        <v>14117.66</v>
      </c>
      <c r="D982" s="59">
        <v>406.4</v>
      </c>
      <c r="E982" s="51">
        <f t="shared" ref="E982" si="646">+C982+D982</f>
        <v>14524.06</v>
      </c>
      <c r="F982" s="53"/>
      <c r="G982" s="60"/>
      <c r="H982" s="51">
        <f>+'Otros Cargos'!E147</f>
        <v>635.35453659999996</v>
      </c>
      <c r="I982" s="54">
        <f t="shared" ref="I982" si="647">+E982+G982+H982</f>
        <v>15159.414536599999</v>
      </c>
      <c r="J982" s="69" t="s">
        <v>67</v>
      </c>
    </row>
    <row r="983" spans="1:10" ht="14.25">
      <c r="A983" s="75">
        <f t="shared" ref="A983" si="648">+B981+1</f>
        <v>44929</v>
      </c>
      <c r="B983" s="75">
        <f>+A983+7</f>
        <v>44936</v>
      </c>
      <c r="C983" s="27">
        <v>15580.91</v>
      </c>
      <c r="D983" s="59">
        <v>406.4</v>
      </c>
      <c r="E983" s="51">
        <f t="shared" ref="E983" si="649">+C983+D983</f>
        <v>15987.31</v>
      </c>
      <c r="F983" s="53"/>
      <c r="G983" s="60"/>
      <c r="H983" s="51">
        <f t="shared" ref="H983:H993" si="650">+H982</f>
        <v>635.35453659999996</v>
      </c>
      <c r="I983" s="54">
        <f t="shared" ref="I983" si="651">+E983+G983+H983</f>
        <v>16622.664536600001</v>
      </c>
    </row>
    <row r="984" spans="1:10" ht="14.25">
      <c r="A984" s="75">
        <f t="shared" ref="A984" si="652">+B983+1</f>
        <v>44937</v>
      </c>
      <c r="B984" s="75">
        <f>+A984+5</f>
        <v>44942</v>
      </c>
      <c r="C984" s="27">
        <v>14512.63</v>
      </c>
      <c r="D984" s="59">
        <v>406.4</v>
      </c>
      <c r="E984" s="51">
        <f t="shared" ref="E984" si="653">+C984+D984</f>
        <v>14919.029999999999</v>
      </c>
      <c r="F984" s="53"/>
      <c r="G984" s="60"/>
      <c r="H984" s="51">
        <f t="shared" si="650"/>
        <v>635.35453659999996</v>
      </c>
      <c r="I984" s="54">
        <f t="shared" ref="I984" si="654">+E984+G984+H984</f>
        <v>15554.384536599999</v>
      </c>
    </row>
    <row r="985" spans="1:10" ht="14.25">
      <c r="A985" s="75">
        <f t="shared" ref="A985" si="655">+B984+1</f>
        <v>44943</v>
      </c>
      <c r="B985" s="75">
        <f>+A985+6</f>
        <v>44949</v>
      </c>
      <c r="C985" s="27">
        <v>15118.86</v>
      </c>
      <c r="D985" s="59">
        <v>406.4</v>
      </c>
      <c r="E985" s="51">
        <f t="shared" ref="E985" si="656">+C985+D985</f>
        <v>15525.26</v>
      </c>
      <c r="F985" s="53"/>
      <c r="G985" s="60"/>
      <c r="H985" s="51">
        <f t="shared" si="650"/>
        <v>635.35453659999996</v>
      </c>
      <c r="I985" s="54">
        <f t="shared" ref="I985" si="657">+E985+G985+H985</f>
        <v>16160.6145366</v>
      </c>
    </row>
    <row r="986" spans="1:10" ht="14.25">
      <c r="A986" s="75">
        <f t="shared" ref="A986" si="658">+B985+1</f>
        <v>44950</v>
      </c>
      <c r="B986" s="75">
        <f>+A986+6</f>
        <v>44956</v>
      </c>
      <c r="C986" s="27">
        <v>15257.69</v>
      </c>
      <c r="D986" s="59">
        <v>406.4</v>
      </c>
      <c r="E986" s="51">
        <f t="shared" ref="E986" si="659">+C986+D986</f>
        <v>15664.09</v>
      </c>
      <c r="F986" s="53"/>
      <c r="G986" s="60"/>
      <c r="H986" s="51">
        <f t="shared" si="650"/>
        <v>635.35453659999996</v>
      </c>
      <c r="I986" s="54">
        <f t="shared" ref="I986" si="660">+E986+G986+H986</f>
        <v>16299.4445366</v>
      </c>
    </row>
    <row r="987" spans="1:10" ht="14.25">
      <c r="A987" s="75">
        <f t="shared" ref="A987" si="661">+B986+1</f>
        <v>44957</v>
      </c>
      <c r="B987" s="75">
        <f>+A987</f>
        <v>44957</v>
      </c>
      <c r="C987" s="27">
        <v>14922.89</v>
      </c>
      <c r="D987" s="59">
        <v>406.4</v>
      </c>
      <c r="E987" s="51">
        <f t="shared" ref="E987" si="662">+C987+D987</f>
        <v>15329.289999999999</v>
      </c>
      <c r="F987" s="53"/>
      <c r="G987" s="60"/>
      <c r="H987" s="51">
        <f t="shared" si="650"/>
        <v>635.35453659999996</v>
      </c>
      <c r="I987" s="54">
        <f t="shared" ref="I987" si="663">+E987+G987+H987</f>
        <v>15964.644536599999</v>
      </c>
    </row>
    <row r="988" spans="1:10" ht="14.25">
      <c r="A988" s="75">
        <f t="shared" ref="A988" si="664">+B987+1</f>
        <v>44958</v>
      </c>
      <c r="B988" s="75">
        <f>+A988+5</f>
        <v>44963</v>
      </c>
      <c r="C988" s="27">
        <v>14922.89</v>
      </c>
      <c r="D988" s="59">
        <v>406.07</v>
      </c>
      <c r="E988" s="51">
        <f t="shared" ref="E988" si="665">+C988+D988</f>
        <v>15328.96</v>
      </c>
      <c r="F988" s="53"/>
      <c r="G988" s="60"/>
      <c r="H988" s="51">
        <f t="shared" si="650"/>
        <v>635.35453659999996</v>
      </c>
      <c r="I988" s="54">
        <f t="shared" ref="I988" si="666">+E988+G988+H988</f>
        <v>15964.314536599999</v>
      </c>
      <c r="J988" s="69" t="s">
        <v>68</v>
      </c>
    </row>
    <row r="989" spans="1:10" ht="14.25">
      <c r="A989" s="75">
        <f t="shared" ref="A989" si="667">+B988+1</f>
        <v>44964</v>
      </c>
      <c r="B989" s="75">
        <f>+A989+6</f>
        <v>44970</v>
      </c>
      <c r="C989" s="27">
        <v>13320.77</v>
      </c>
      <c r="D989" s="59">
        <v>406.07</v>
      </c>
      <c r="E989" s="51">
        <f t="shared" ref="E989" si="668">+C989+D989</f>
        <v>13726.84</v>
      </c>
      <c r="F989" s="53"/>
      <c r="G989" s="60"/>
      <c r="H989" s="51">
        <f t="shared" si="650"/>
        <v>635.35453659999996</v>
      </c>
      <c r="I989" s="54">
        <f t="shared" ref="I989" si="669">+E989+G989+H989</f>
        <v>14362.1945366</v>
      </c>
    </row>
    <row r="990" spans="1:10" ht="14.25">
      <c r="A990" s="75">
        <f t="shared" ref="A990" si="670">+B989+1</f>
        <v>44971</v>
      </c>
      <c r="B990" s="75">
        <f>+A990+6</f>
        <v>44977</v>
      </c>
      <c r="C990" s="27">
        <v>13076.23</v>
      </c>
      <c r="D990" s="59">
        <v>406.07</v>
      </c>
      <c r="E990" s="51">
        <f t="shared" ref="E990" si="671">+C990+D990</f>
        <v>13482.3</v>
      </c>
      <c r="F990" s="53"/>
      <c r="G990" s="60"/>
      <c r="H990" s="51">
        <f t="shared" si="650"/>
        <v>635.35453659999996</v>
      </c>
      <c r="I990" s="54">
        <f t="shared" ref="I990" si="672">+E990+G990+H990</f>
        <v>14117.654536599999</v>
      </c>
    </row>
    <row r="991" spans="1:10" ht="14.25">
      <c r="A991" s="75">
        <f t="shared" ref="A991" si="673">+B990+1</f>
        <v>44978</v>
      </c>
      <c r="B991" s="75">
        <f>+A991+6</f>
        <v>44984</v>
      </c>
      <c r="C991" s="27">
        <v>13281.5</v>
      </c>
      <c r="D991" s="59">
        <v>406.07</v>
      </c>
      <c r="E991" s="51">
        <f t="shared" ref="E991" si="674">+C991+D991</f>
        <v>13687.57</v>
      </c>
      <c r="F991" s="53"/>
      <c r="G991" s="60"/>
      <c r="H991" s="51">
        <f t="shared" si="650"/>
        <v>635.35453659999996</v>
      </c>
      <c r="I991" s="54">
        <f t="shared" ref="I991" si="675">+E991+G991+H991</f>
        <v>14322.9245366</v>
      </c>
    </row>
    <row r="992" spans="1:10" ht="14.25">
      <c r="A992" s="75">
        <f t="shared" ref="A992:A993" si="676">+B991+1</f>
        <v>44985</v>
      </c>
      <c r="B992" s="75">
        <f>+A992</f>
        <v>44985</v>
      </c>
      <c r="C992" s="27">
        <v>13075.02</v>
      </c>
      <c r="D992" s="59">
        <v>406.07</v>
      </c>
      <c r="E992" s="51">
        <f t="shared" ref="E992:E993" si="677">+C992+D992</f>
        <v>13481.09</v>
      </c>
      <c r="F992" s="53"/>
      <c r="G992" s="60"/>
      <c r="H992" s="51">
        <f t="shared" si="650"/>
        <v>635.35453659999996</v>
      </c>
      <c r="I992" s="54">
        <f t="shared" ref="I992" si="678">+E992+G992+H992</f>
        <v>14116.4445366</v>
      </c>
    </row>
    <row r="993" spans="1:10" ht="14.25">
      <c r="A993" s="75">
        <f t="shared" si="676"/>
        <v>44986</v>
      </c>
      <c r="B993" s="75">
        <f>+A993+5</f>
        <v>44991</v>
      </c>
      <c r="C993" s="27">
        <v>13075.02</v>
      </c>
      <c r="D993" s="59">
        <v>411.64</v>
      </c>
      <c r="E993" s="51">
        <f t="shared" si="677"/>
        <v>13486.66</v>
      </c>
      <c r="F993" s="53"/>
      <c r="G993" s="60"/>
      <c r="H993" s="51">
        <f t="shared" si="650"/>
        <v>635.35453659999996</v>
      </c>
      <c r="I993" s="54">
        <f t="shared" ref="I993" si="679">+E993+G993+H993</f>
        <v>14122.0145366</v>
      </c>
      <c r="J993" s="69" t="s">
        <v>69</v>
      </c>
    </row>
    <row r="994" spans="1:10" ht="14.25">
      <c r="A994" s="75">
        <f t="shared" ref="A994:A1000" si="680">+B993+1</f>
        <v>44992</v>
      </c>
      <c r="B994" s="75">
        <f>+A994+6</f>
        <v>44998</v>
      </c>
      <c r="C994" s="27">
        <v>13499.31</v>
      </c>
      <c r="D994" s="59">
        <v>411.64</v>
      </c>
      <c r="E994" s="51">
        <f t="shared" ref="E994" si="681">+C994+D994</f>
        <v>13910.949999999999</v>
      </c>
      <c r="F994" s="53"/>
      <c r="G994" s="60"/>
      <c r="H994" s="51">
        <f t="shared" ref="H994:H1044" si="682">+H992</f>
        <v>635.35453659999996</v>
      </c>
      <c r="I994" s="54">
        <f t="shared" ref="I994" si="683">+E994+G994+H994</f>
        <v>14546.304536599999</v>
      </c>
    </row>
    <row r="995" spans="1:10" ht="14.25">
      <c r="A995" s="75">
        <f t="shared" si="680"/>
        <v>44999</v>
      </c>
      <c r="B995" s="75">
        <f>+A995+7</f>
        <v>45006</v>
      </c>
      <c r="C995" s="27">
        <v>12884.31</v>
      </c>
      <c r="D995" s="59">
        <v>411.64</v>
      </c>
      <c r="E995" s="51">
        <f t="shared" ref="E995" si="684">+C995+D995</f>
        <v>13295.949999999999</v>
      </c>
      <c r="F995" s="53"/>
      <c r="G995" s="60"/>
      <c r="H995" s="51">
        <f t="shared" si="682"/>
        <v>635.35453659999996</v>
      </c>
      <c r="I995" s="54">
        <f t="shared" ref="I995" si="685">+E995+G995+H995</f>
        <v>13931.304536599999</v>
      </c>
    </row>
    <row r="996" spans="1:10" ht="14.25">
      <c r="A996" s="75">
        <f t="shared" si="680"/>
        <v>45007</v>
      </c>
      <c r="B996" s="75">
        <f>+A996+5</f>
        <v>45012</v>
      </c>
      <c r="C996" s="27">
        <v>12565.27</v>
      </c>
      <c r="D996" s="59">
        <v>411.64</v>
      </c>
      <c r="E996" s="51">
        <f t="shared" ref="E996" si="686">+C996+D996</f>
        <v>12976.91</v>
      </c>
      <c r="F996" s="53"/>
      <c r="G996" s="60"/>
      <c r="H996" s="51">
        <f t="shared" si="682"/>
        <v>635.35453659999996</v>
      </c>
      <c r="I996" s="54">
        <f t="shared" ref="I996" si="687">+E996+G996+H996</f>
        <v>13612.2645366</v>
      </c>
    </row>
    <row r="997" spans="1:10" ht="14.25">
      <c r="A997" s="75">
        <f t="shared" si="680"/>
        <v>45013</v>
      </c>
      <c r="B997" s="75">
        <f>+A997+3</f>
        <v>45016</v>
      </c>
      <c r="C997" s="27">
        <v>12463.4</v>
      </c>
      <c r="D997" s="59">
        <v>411.64</v>
      </c>
      <c r="E997" s="51">
        <f t="shared" ref="E997" si="688">+C997+D997</f>
        <v>12875.039999999999</v>
      </c>
      <c r="F997" s="53"/>
      <c r="G997" s="60"/>
      <c r="H997" s="51">
        <f t="shared" si="682"/>
        <v>635.35453659999996</v>
      </c>
      <c r="I997" s="54">
        <f t="shared" ref="I997" si="689">+E997+G997+H997</f>
        <v>13510.394536599999</v>
      </c>
    </row>
    <row r="998" spans="1:10" ht="14.25">
      <c r="A998" s="75">
        <f t="shared" si="680"/>
        <v>45017</v>
      </c>
      <c r="B998" s="75">
        <f>+A998+2</f>
        <v>45019</v>
      </c>
      <c r="C998" s="27">
        <v>12463.4</v>
      </c>
      <c r="D998" s="59">
        <v>411.97</v>
      </c>
      <c r="E998" s="51">
        <f t="shared" ref="E998" si="690">+C998+D998</f>
        <v>12875.369999999999</v>
      </c>
      <c r="F998" s="53"/>
      <c r="G998" s="60"/>
      <c r="H998" s="51">
        <f t="shared" si="682"/>
        <v>635.35453659999996</v>
      </c>
      <c r="I998" s="54">
        <f t="shared" ref="I998" si="691">+E998+G998+H998</f>
        <v>13510.724536599999</v>
      </c>
      <c r="J998" s="69" t="s">
        <v>69</v>
      </c>
    </row>
    <row r="999" spans="1:10" ht="14.25">
      <c r="A999" s="75">
        <f t="shared" si="680"/>
        <v>45020</v>
      </c>
      <c r="B999" s="75">
        <f>+A999+6</f>
        <v>45026</v>
      </c>
      <c r="C999" s="27">
        <v>12053.89</v>
      </c>
      <c r="D999" s="59">
        <v>411.97</v>
      </c>
      <c r="E999" s="51">
        <f t="shared" ref="E999" si="692">+C999+D999</f>
        <v>12465.859999999999</v>
      </c>
      <c r="F999" s="53"/>
      <c r="G999" s="60"/>
      <c r="H999" s="51">
        <f t="shared" si="682"/>
        <v>635.35453659999996</v>
      </c>
      <c r="I999" s="54">
        <f t="shared" ref="I999" si="693">+E999+G999+H999</f>
        <v>13101.214536599999</v>
      </c>
    </row>
    <row r="1000" spans="1:10" ht="14.25">
      <c r="A1000" s="75">
        <f t="shared" si="680"/>
        <v>45027</v>
      </c>
      <c r="B1000" s="75">
        <f>+A1000+6</f>
        <v>45033</v>
      </c>
      <c r="C1000" s="27">
        <v>12018.54</v>
      </c>
      <c r="D1000" s="59">
        <v>411.97</v>
      </c>
      <c r="E1000" s="51">
        <f t="shared" ref="E1000" si="694">+C1000+D1000</f>
        <v>12430.51</v>
      </c>
      <c r="F1000" s="53"/>
      <c r="G1000" s="60"/>
      <c r="H1000" s="51">
        <f t="shared" si="682"/>
        <v>635.35453659999996</v>
      </c>
      <c r="I1000" s="54">
        <f t="shared" ref="I1000" si="695">+E1000+G1000+H1000</f>
        <v>13065.8645366</v>
      </c>
    </row>
    <row r="1001" spans="1:10" ht="14.25">
      <c r="A1001" s="75">
        <f t="shared" ref="A1001" si="696">+B1000+1</f>
        <v>45034</v>
      </c>
      <c r="B1001" s="75">
        <f>+A1001+6</f>
        <v>45040</v>
      </c>
      <c r="C1001" s="27">
        <v>11669.42</v>
      </c>
      <c r="D1001" s="59">
        <v>411.97</v>
      </c>
      <c r="E1001" s="51">
        <f t="shared" ref="E1001" si="697">+C1001+D1001</f>
        <v>12081.39</v>
      </c>
      <c r="F1001" s="53"/>
      <c r="G1001" s="60"/>
      <c r="H1001" s="51">
        <f t="shared" si="682"/>
        <v>635.35453659999996</v>
      </c>
      <c r="I1001" s="54">
        <f t="shared" ref="I1001" si="698">+E1001+G1001+H1001</f>
        <v>12716.744536599999</v>
      </c>
    </row>
    <row r="1002" spans="1:10" ht="14.25">
      <c r="A1002" s="75">
        <f t="shared" ref="A1002" si="699">+B1001+1</f>
        <v>45041</v>
      </c>
      <c r="B1002" s="75">
        <f>+A1002+6+1</f>
        <v>45048</v>
      </c>
      <c r="C1002" s="27">
        <v>10959.04</v>
      </c>
      <c r="D1002" s="59">
        <v>411.97</v>
      </c>
      <c r="E1002" s="51">
        <f t="shared" ref="E1002" si="700">+C1002+D1002</f>
        <v>11371.01</v>
      </c>
      <c r="F1002" s="53"/>
      <c r="G1002" s="60"/>
      <c r="H1002" s="51">
        <f t="shared" si="682"/>
        <v>635.35453659999996</v>
      </c>
      <c r="I1002" s="54">
        <f t="shared" ref="I1002" si="701">+E1002+G1002+H1002</f>
        <v>12006.3645366</v>
      </c>
    </row>
    <row r="1003" spans="1:10" ht="14.25">
      <c r="A1003" s="75">
        <f t="shared" ref="A1003" si="702">+B1002+1</f>
        <v>45049</v>
      </c>
      <c r="B1003" s="75">
        <f>+A1003+5</f>
        <v>45054</v>
      </c>
      <c r="C1003" s="27">
        <v>10567.11</v>
      </c>
      <c r="D1003" s="59">
        <v>379.71</v>
      </c>
      <c r="E1003" s="51">
        <f t="shared" ref="E1003" si="703">+C1003+D1003</f>
        <v>10946.82</v>
      </c>
      <c r="F1003" s="53"/>
      <c r="G1003" s="60"/>
      <c r="H1003" s="51">
        <f t="shared" si="682"/>
        <v>635.35453659999996</v>
      </c>
      <c r="I1003" s="54">
        <f t="shared" ref="I1003" si="704">+E1003+G1003+H1003</f>
        <v>11582.1745366</v>
      </c>
      <c r="J1003" s="69" t="s">
        <v>69</v>
      </c>
    </row>
    <row r="1004" spans="1:10" ht="14.25">
      <c r="A1004" s="75">
        <f t="shared" ref="A1004" si="705">+B1003+1</f>
        <v>45055</v>
      </c>
      <c r="B1004" s="75">
        <f>+A1004+6</f>
        <v>45061</v>
      </c>
      <c r="C1004" s="27">
        <v>10394.17</v>
      </c>
      <c r="D1004" s="59">
        <v>379.71</v>
      </c>
      <c r="E1004" s="51">
        <f t="shared" ref="E1004" si="706">+C1004+D1004</f>
        <v>10773.88</v>
      </c>
      <c r="F1004" s="53"/>
      <c r="G1004" s="60"/>
      <c r="H1004" s="51">
        <f t="shared" si="682"/>
        <v>635.35453659999996</v>
      </c>
      <c r="I1004" s="54">
        <f t="shared" ref="I1004" si="707">+E1004+G1004+H1004</f>
        <v>11409.234536599999</v>
      </c>
    </row>
    <row r="1005" spans="1:10" ht="14.25">
      <c r="A1005" s="75">
        <f t="shared" ref="A1005" si="708">+B1004+1</f>
        <v>45062</v>
      </c>
      <c r="B1005" s="75">
        <f>+A1005+6+1</f>
        <v>45069</v>
      </c>
      <c r="C1005" s="27">
        <v>10447.43</v>
      </c>
      <c r="D1005" s="59">
        <v>379.71</v>
      </c>
      <c r="E1005" s="51">
        <f t="shared" ref="E1005" si="709">+C1005+D1005</f>
        <v>10827.14</v>
      </c>
      <c r="F1005" s="53"/>
      <c r="G1005" s="60"/>
      <c r="H1005" s="51">
        <f t="shared" si="682"/>
        <v>635.35453659999996</v>
      </c>
      <c r="I1005" s="54">
        <f t="shared" ref="I1005" si="710">+E1005+G1005+H1005</f>
        <v>11462.494536599999</v>
      </c>
    </row>
    <row r="1006" spans="1:10" ht="14.25">
      <c r="A1006" s="75">
        <f t="shared" ref="A1006" si="711">+B1005+1</f>
        <v>45070</v>
      </c>
      <c r="B1006" s="75">
        <f>+A1006+6-1</f>
        <v>45075</v>
      </c>
      <c r="C1006" s="27">
        <v>10489.04</v>
      </c>
      <c r="D1006" s="59">
        <v>379.71</v>
      </c>
      <c r="E1006" s="51">
        <f t="shared" ref="E1006" si="712">+C1006+D1006</f>
        <v>10868.75</v>
      </c>
      <c r="F1006" s="53"/>
      <c r="G1006" s="60"/>
      <c r="H1006" s="51">
        <f t="shared" si="682"/>
        <v>635.35453659999996</v>
      </c>
      <c r="I1006" s="54">
        <f t="shared" ref="I1006" si="713">+E1006+G1006+H1006</f>
        <v>11504.1045366</v>
      </c>
    </row>
    <row r="1007" spans="1:10" ht="14.25">
      <c r="A1007" s="75">
        <f t="shared" ref="A1007" si="714">+B1006+1</f>
        <v>45076</v>
      </c>
      <c r="B1007" s="75">
        <f>+A1007+1</f>
        <v>45077</v>
      </c>
      <c r="C1007" s="27">
        <v>10270.950000000001</v>
      </c>
      <c r="D1007" s="59">
        <v>379.71</v>
      </c>
      <c r="E1007" s="51">
        <f t="shared" ref="E1007:E1008" si="715">+C1007+D1007</f>
        <v>10650.66</v>
      </c>
      <c r="F1007" s="53"/>
      <c r="G1007" s="60"/>
      <c r="H1007" s="51">
        <f t="shared" si="682"/>
        <v>635.35453659999996</v>
      </c>
      <c r="I1007" s="54">
        <f t="shared" ref="I1007" si="716">+E1007+G1007+H1007</f>
        <v>11286.0145366</v>
      </c>
    </row>
    <row r="1008" spans="1:10" ht="14.25">
      <c r="A1008" s="75">
        <v>45078</v>
      </c>
      <c r="B1008" s="75">
        <v>45079</v>
      </c>
      <c r="C1008" s="27">
        <f>+C1007</f>
        <v>10270.950000000001</v>
      </c>
      <c r="D1008" s="59">
        <v>379.71</v>
      </c>
      <c r="E1008" s="51">
        <f t="shared" si="715"/>
        <v>10650.66</v>
      </c>
      <c r="F1008" s="53"/>
      <c r="G1008" s="60"/>
      <c r="H1008" s="51">
        <f t="shared" si="682"/>
        <v>635.35453659999996</v>
      </c>
      <c r="I1008" s="54">
        <f t="shared" ref="I1008" si="717">+E1008+G1008+H1008</f>
        <v>11286.0145366</v>
      </c>
      <c r="J1008" s="69"/>
    </row>
    <row r="1009" spans="1:10" ht="14.25">
      <c r="A1009" s="75">
        <v>45080</v>
      </c>
      <c r="B1009" s="75">
        <v>45082</v>
      </c>
      <c r="C1009" s="27">
        <f>+C1008</f>
        <v>10270.950000000001</v>
      </c>
      <c r="D1009" s="59">
        <f>+D1011</f>
        <v>352.9</v>
      </c>
      <c r="E1009" s="51">
        <f t="shared" ref="E1009" si="718">+C1009+D1009</f>
        <v>10623.85</v>
      </c>
      <c r="F1009" s="53"/>
      <c r="G1009" s="60"/>
      <c r="H1009" s="51">
        <f t="shared" si="682"/>
        <v>635.35453659999996</v>
      </c>
      <c r="I1009" s="54">
        <f t="shared" ref="I1009" si="719">+E1009+G1009+H1009</f>
        <v>11259.2045366</v>
      </c>
      <c r="J1009" s="69" t="s">
        <v>69</v>
      </c>
    </row>
    <row r="1010" spans="1:10" ht="14.25">
      <c r="A1010" s="75">
        <v>45083</v>
      </c>
      <c r="B1010" s="75">
        <f>+A1010+7</f>
        <v>45090</v>
      </c>
      <c r="C1010" s="27">
        <v>9841.7999999999993</v>
      </c>
      <c r="D1010" s="59">
        <v>352.9</v>
      </c>
      <c r="E1010" s="51">
        <f t="shared" ref="E1010" si="720">+C1010+D1010</f>
        <v>10194.699999999999</v>
      </c>
      <c r="F1010" s="53"/>
      <c r="G1010" s="60"/>
      <c r="H1010" s="51">
        <f>+H1006</f>
        <v>635.35453659999996</v>
      </c>
      <c r="I1010" s="54">
        <f t="shared" ref="I1010" si="721">+E1010+G1010+H1010</f>
        <v>10830.054536599999</v>
      </c>
    </row>
    <row r="1011" spans="1:10" ht="14.25">
      <c r="A1011" s="75">
        <f t="shared" ref="A1011" si="722">+B1010+1</f>
        <v>45091</v>
      </c>
      <c r="B1011" s="75">
        <f>+A1011+6</f>
        <v>45097</v>
      </c>
      <c r="C1011" s="27">
        <v>9762.9599999999991</v>
      </c>
      <c r="D1011" s="59">
        <v>352.9</v>
      </c>
      <c r="E1011" s="51">
        <f t="shared" ref="E1011" si="723">+C1011+D1011</f>
        <v>10115.859999999999</v>
      </c>
      <c r="F1011" s="53"/>
      <c r="G1011" s="60"/>
      <c r="H1011" s="51">
        <f>+H1007</f>
        <v>635.35453659999996</v>
      </c>
      <c r="I1011" s="54">
        <f t="shared" ref="I1011" si="724">+E1011+G1011+H1011</f>
        <v>10751.214536599999</v>
      </c>
    </row>
    <row r="1012" spans="1:10" ht="14.25">
      <c r="A1012" s="75">
        <f t="shared" ref="A1012" si="725">+B1011+1</f>
        <v>45098</v>
      </c>
      <c r="B1012" s="75">
        <f>+A1012+5</f>
        <v>45103</v>
      </c>
      <c r="C1012" s="27">
        <v>9737.76</v>
      </c>
      <c r="D1012" s="59">
        <v>352.9</v>
      </c>
      <c r="E1012" s="51">
        <f t="shared" ref="E1012" si="726">+C1012+D1012</f>
        <v>10090.66</v>
      </c>
      <c r="F1012" s="53"/>
      <c r="G1012" s="60"/>
      <c r="H1012" s="51">
        <f t="shared" si="682"/>
        <v>635.35453659999996</v>
      </c>
      <c r="I1012" s="54">
        <f t="shared" ref="I1012" si="727">+E1012+G1012+H1012</f>
        <v>10726.0145366</v>
      </c>
    </row>
    <row r="1013" spans="1:10" ht="14.25">
      <c r="A1013" s="75">
        <f t="shared" ref="A1013" si="728">+B1012+1</f>
        <v>45104</v>
      </c>
      <c r="B1013" s="75">
        <f>+A1013+3</f>
        <v>45107</v>
      </c>
      <c r="C1013" s="27">
        <v>9860.7099999999991</v>
      </c>
      <c r="D1013" s="59">
        <v>352.9</v>
      </c>
      <c r="E1013" s="51">
        <f t="shared" ref="E1013" si="729">+C1013+D1013</f>
        <v>10213.609999999999</v>
      </c>
      <c r="F1013" s="53"/>
      <c r="G1013" s="60"/>
      <c r="H1013" s="51">
        <f t="shared" si="682"/>
        <v>635.35453659999996</v>
      </c>
      <c r="I1013" s="54">
        <f t="shared" ref="I1013" si="730">+E1013+G1013+H1013</f>
        <v>10848.964536599999</v>
      </c>
    </row>
    <row r="1014" spans="1:10" ht="14.25">
      <c r="A1014" s="75">
        <v>45108</v>
      </c>
      <c r="B1014" s="75">
        <v>45111</v>
      </c>
      <c r="C1014" s="27">
        <v>9860.7099999999991</v>
      </c>
      <c r="D1014" s="59">
        <v>327.18</v>
      </c>
      <c r="E1014" s="51">
        <f t="shared" ref="E1014" si="731">+C1014+D1014</f>
        <v>10187.89</v>
      </c>
      <c r="F1014" s="53"/>
      <c r="G1014" s="60"/>
      <c r="H1014" s="51">
        <f t="shared" si="682"/>
        <v>635.35453659999996</v>
      </c>
      <c r="I1014" s="54">
        <f t="shared" ref="I1014" si="732">+E1014+G1014+H1014</f>
        <v>10823.244536599999</v>
      </c>
      <c r="J1014" s="69" t="s">
        <v>69</v>
      </c>
    </row>
    <row r="1015" spans="1:10" ht="14.25">
      <c r="A1015" s="75">
        <f>+B1014+1</f>
        <v>45112</v>
      </c>
      <c r="B1015" s="75">
        <f>+A1015+5</f>
        <v>45117</v>
      </c>
      <c r="C1015" s="27">
        <v>9712.2099999999991</v>
      </c>
      <c r="D1015" s="59">
        <v>327.18</v>
      </c>
      <c r="E1015" s="51">
        <f t="shared" ref="E1015" si="733">+C1015+D1015</f>
        <v>10039.39</v>
      </c>
      <c r="F1015" s="53"/>
      <c r="G1015" s="60"/>
      <c r="H1015" s="51">
        <f t="shared" si="682"/>
        <v>635.35453659999996</v>
      </c>
      <c r="I1015" s="54">
        <f t="shared" ref="I1015" si="734">+E1015+G1015+H1015</f>
        <v>10674.744536599999</v>
      </c>
    </row>
    <row r="1016" spans="1:10" ht="14.25">
      <c r="A1016" s="75">
        <f>+B1015+1</f>
        <v>45118</v>
      </c>
      <c r="B1016" s="75">
        <f>+A1016+6</f>
        <v>45124</v>
      </c>
      <c r="C1016" s="27">
        <v>10085.32</v>
      </c>
      <c r="D1016" s="59">
        <v>327.18</v>
      </c>
      <c r="E1016" s="51">
        <f t="shared" ref="E1016" si="735">+C1016+D1016</f>
        <v>10412.5</v>
      </c>
      <c r="F1016" s="53"/>
      <c r="G1016" s="60"/>
      <c r="H1016" s="51">
        <f t="shared" si="682"/>
        <v>635.35453659999996</v>
      </c>
      <c r="I1016" s="54">
        <f t="shared" ref="I1016" si="736">+E1016+G1016+H1016</f>
        <v>11047.8545366</v>
      </c>
    </row>
    <row r="1017" spans="1:10" ht="14.25">
      <c r="A1017" s="75">
        <f>+B1016+1</f>
        <v>45125</v>
      </c>
      <c r="B1017" s="75">
        <f>+A1017+6</f>
        <v>45131</v>
      </c>
      <c r="C1017" s="27">
        <v>10336.74</v>
      </c>
      <c r="D1017" s="59">
        <v>327.18</v>
      </c>
      <c r="E1017" s="51">
        <f t="shared" ref="E1017" si="737">+C1017+D1017</f>
        <v>10663.92</v>
      </c>
      <c r="F1017" s="53"/>
      <c r="G1017" s="60"/>
      <c r="H1017" s="51">
        <f t="shared" si="682"/>
        <v>635.35453659999996</v>
      </c>
      <c r="I1017" s="54">
        <f t="shared" ref="I1017" si="738">+E1017+G1017+H1017</f>
        <v>11299.2745366</v>
      </c>
    </row>
    <row r="1018" spans="1:10" ht="14.25">
      <c r="A1018" s="75">
        <f>+B1017+1</f>
        <v>45132</v>
      </c>
      <c r="B1018" s="75">
        <f>+A1018+6</f>
        <v>45138</v>
      </c>
      <c r="C1018" s="27">
        <v>10204.27</v>
      </c>
      <c r="D1018" s="59">
        <v>327.18</v>
      </c>
      <c r="E1018" s="51">
        <f t="shared" ref="E1018" si="739">+C1018+D1018</f>
        <v>10531.45</v>
      </c>
      <c r="F1018" s="53"/>
      <c r="G1018" s="60"/>
      <c r="H1018" s="51">
        <f t="shared" si="682"/>
        <v>635.35453659999996</v>
      </c>
      <c r="I1018" s="54">
        <f t="shared" ref="I1018" si="740">+E1018+G1018+H1018</f>
        <v>11166.804536600001</v>
      </c>
    </row>
    <row r="1019" spans="1:10" ht="14.25">
      <c r="A1019" s="75">
        <f>+B1018+1</f>
        <v>45139</v>
      </c>
      <c r="B1019" s="75">
        <f>+A1019+3</f>
        <v>45142</v>
      </c>
      <c r="C1019" s="27">
        <v>10869.99</v>
      </c>
      <c r="D1019" s="59">
        <v>327.18</v>
      </c>
      <c r="E1019" s="51">
        <f t="shared" ref="E1019" si="741">+C1019+D1019</f>
        <v>11197.17</v>
      </c>
      <c r="F1019" s="53"/>
      <c r="G1019" s="60"/>
      <c r="H1019" s="51">
        <f t="shared" si="682"/>
        <v>635.35453659999996</v>
      </c>
      <c r="I1019" s="54">
        <f t="shared" ref="I1019" si="742">+E1019+G1019+H1019</f>
        <v>11832.5245366</v>
      </c>
    </row>
    <row r="1020" spans="1:10" ht="14.25">
      <c r="A1020" s="75">
        <v>45143</v>
      </c>
      <c r="B1020" s="75">
        <v>45146</v>
      </c>
      <c r="C1020" s="27">
        <v>10869.99</v>
      </c>
      <c r="D1020" s="59">
        <v>336.44</v>
      </c>
      <c r="E1020" s="51">
        <f t="shared" ref="E1020" si="743">+C1020+D1020</f>
        <v>11206.43</v>
      </c>
      <c r="F1020" s="53"/>
      <c r="G1020" s="60"/>
      <c r="H1020" s="51">
        <f t="shared" si="682"/>
        <v>635.35453659999996</v>
      </c>
      <c r="I1020" s="54">
        <f t="shared" ref="I1020" si="744">+E1020+G1020+H1020</f>
        <v>11841.7845366</v>
      </c>
      <c r="J1020" s="69" t="s">
        <v>69</v>
      </c>
    </row>
    <row r="1021" spans="1:10" ht="14.25">
      <c r="A1021" s="75">
        <f t="shared" ref="A1021:A1029" si="745">+B1020+1</f>
        <v>45147</v>
      </c>
      <c r="B1021" s="75">
        <f>+A1021+5</f>
        <v>45152</v>
      </c>
      <c r="C1021" s="27">
        <v>11728.33</v>
      </c>
      <c r="D1021" s="59">
        <v>336.44</v>
      </c>
      <c r="E1021" s="51">
        <f t="shared" ref="E1021" si="746">+C1021+D1021</f>
        <v>12064.77</v>
      </c>
      <c r="F1021" s="53"/>
      <c r="G1021" s="60"/>
      <c r="H1021" s="51">
        <f t="shared" si="682"/>
        <v>635.35453659999996</v>
      </c>
      <c r="I1021" s="54">
        <f t="shared" ref="I1021" si="747">+E1021+G1021+H1021</f>
        <v>12700.1245366</v>
      </c>
    </row>
    <row r="1022" spans="1:10" ht="14.25">
      <c r="A1022" s="75">
        <f t="shared" si="745"/>
        <v>45153</v>
      </c>
      <c r="B1022" s="75">
        <f>+A1022+6+1</f>
        <v>45160</v>
      </c>
      <c r="C1022" s="27">
        <v>12177.68</v>
      </c>
      <c r="D1022" s="59">
        <v>336.44</v>
      </c>
      <c r="E1022" s="51">
        <f t="shared" ref="E1022" si="748">+C1022+D1022</f>
        <v>12514.12</v>
      </c>
      <c r="F1022" s="53"/>
      <c r="G1022" s="60"/>
      <c r="H1022" s="51">
        <f t="shared" si="682"/>
        <v>635.35453659999996</v>
      </c>
      <c r="I1022" s="54">
        <f t="shared" ref="I1022" si="749">+E1022+G1022+H1022</f>
        <v>13149.474536600001</v>
      </c>
    </row>
    <row r="1023" spans="1:10" ht="14.25">
      <c r="A1023" s="75">
        <f t="shared" si="745"/>
        <v>45161</v>
      </c>
      <c r="B1023" s="75">
        <f>+A1023+5</f>
        <v>45166</v>
      </c>
      <c r="C1023" s="27">
        <v>12091.14</v>
      </c>
      <c r="D1023" s="59">
        <v>336.44</v>
      </c>
      <c r="E1023" s="51">
        <f t="shared" ref="E1023:E1024" si="750">+C1023+D1023</f>
        <v>12427.58</v>
      </c>
      <c r="F1023" s="53"/>
      <c r="G1023" s="60"/>
      <c r="H1023" s="51">
        <f t="shared" si="682"/>
        <v>635.35453659999996</v>
      </c>
      <c r="I1023" s="54">
        <f t="shared" ref="I1023:I1024" si="751">+E1023+G1023+H1023</f>
        <v>13062.9345366</v>
      </c>
    </row>
    <row r="1024" spans="1:10" ht="14.25">
      <c r="A1024" s="75">
        <f t="shared" si="745"/>
        <v>45167</v>
      </c>
      <c r="B1024" s="75">
        <f>+A1024+3</f>
        <v>45170</v>
      </c>
      <c r="C1024" s="27">
        <v>12537.14</v>
      </c>
      <c r="D1024" s="59">
        <v>336.44</v>
      </c>
      <c r="E1024" s="51">
        <f t="shared" si="750"/>
        <v>12873.58</v>
      </c>
      <c r="F1024" s="53"/>
      <c r="G1024" s="60"/>
      <c r="H1024" s="51">
        <f t="shared" si="682"/>
        <v>635.35453659999996</v>
      </c>
      <c r="I1024" s="54">
        <f t="shared" si="751"/>
        <v>13508.9345366</v>
      </c>
    </row>
    <row r="1025" spans="1:9" ht="14.25">
      <c r="A1025" s="75">
        <f t="shared" si="745"/>
        <v>45171</v>
      </c>
      <c r="B1025" s="75">
        <f>+A1025+2</f>
        <v>45173</v>
      </c>
      <c r="C1025" s="27">
        <v>12537.14</v>
      </c>
      <c r="D1025" s="59">
        <v>330.51</v>
      </c>
      <c r="E1025" s="51">
        <f t="shared" ref="E1025:E1026" si="752">+C1025+D1025</f>
        <v>12867.65</v>
      </c>
      <c r="F1025" s="53"/>
      <c r="G1025" s="60"/>
      <c r="H1025" s="51">
        <f t="shared" si="682"/>
        <v>635.35453659999996</v>
      </c>
      <c r="I1025" s="54">
        <f t="shared" ref="I1025:I1026" si="753">+E1025+G1025+H1025</f>
        <v>13503.004536599999</v>
      </c>
    </row>
    <row r="1026" spans="1:9" ht="14.25">
      <c r="A1026" s="75">
        <f t="shared" si="745"/>
        <v>45174</v>
      </c>
      <c r="B1026" s="75">
        <f>+A1026+6</f>
        <v>45180</v>
      </c>
      <c r="C1026" s="27">
        <v>12723.18</v>
      </c>
      <c r="D1026" s="59">
        <v>330.51</v>
      </c>
      <c r="E1026" s="51">
        <f t="shared" si="752"/>
        <v>13053.69</v>
      </c>
      <c r="F1026" s="53"/>
      <c r="G1026" s="60"/>
      <c r="H1026" s="51">
        <f t="shared" si="682"/>
        <v>635.35453659999996</v>
      </c>
      <c r="I1026" s="54">
        <f t="shared" si="753"/>
        <v>13689.0445366</v>
      </c>
    </row>
    <row r="1027" spans="1:9" ht="14.25">
      <c r="A1027" s="75">
        <f t="shared" si="745"/>
        <v>45181</v>
      </c>
      <c r="B1027" s="75">
        <f>+A1027+6</f>
        <v>45187</v>
      </c>
      <c r="C1027" s="27">
        <v>12722.51</v>
      </c>
      <c r="D1027" s="59">
        <v>330.51</v>
      </c>
      <c r="E1027" s="51">
        <f t="shared" ref="E1027" si="754">+C1027+D1027</f>
        <v>13053.02</v>
      </c>
      <c r="F1027" s="53"/>
      <c r="G1027" s="60"/>
      <c r="H1027" s="51">
        <f t="shared" si="682"/>
        <v>635.35453659999996</v>
      </c>
      <c r="I1027" s="54">
        <f t="shared" ref="I1027" si="755">+E1027+G1027+H1027</f>
        <v>13688.3745366</v>
      </c>
    </row>
    <row r="1028" spans="1:9" ht="14.25">
      <c r="A1028" s="75">
        <f t="shared" si="745"/>
        <v>45188</v>
      </c>
      <c r="B1028" s="75">
        <f>+A1028+6</f>
        <v>45194</v>
      </c>
      <c r="C1028" s="27">
        <v>13035.81</v>
      </c>
      <c r="D1028" s="59">
        <v>331.51</v>
      </c>
      <c r="E1028" s="51">
        <f t="shared" ref="E1028" si="756">+C1028+D1028</f>
        <v>13367.32</v>
      </c>
      <c r="F1028" s="53"/>
      <c r="G1028" s="60"/>
      <c r="H1028" s="51">
        <f t="shared" si="682"/>
        <v>635.35453659999996</v>
      </c>
      <c r="I1028" s="54">
        <f t="shared" ref="I1028" si="757">+E1028+G1028+H1028</f>
        <v>14002.6745366</v>
      </c>
    </row>
    <row r="1029" spans="1:9" ht="14.25">
      <c r="A1029" s="75">
        <f t="shared" si="745"/>
        <v>45195</v>
      </c>
      <c r="B1029" s="75">
        <f>+A1029+6</f>
        <v>45201</v>
      </c>
      <c r="C1029" s="27">
        <v>12544.85</v>
      </c>
      <c r="D1029" s="59">
        <v>332.51</v>
      </c>
      <c r="E1029" s="51">
        <f t="shared" ref="E1029" si="758">+C1029+D1029</f>
        <v>12877.36</v>
      </c>
      <c r="F1029" s="53"/>
      <c r="G1029" s="60"/>
      <c r="H1029" s="51">
        <f t="shared" si="682"/>
        <v>635.35453659999996</v>
      </c>
      <c r="I1029" s="54">
        <f t="shared" ref="I1029" si="759">+E1029+G1029+H1029</f>
        <v>13512.7145366</v>
      </c>
    </row>
    <row r="1030" spans="1:9" ht="14.25">
      <c r="A1030" s="75">
        <f t="shared" ref="A1030" si="760">+B1029+1</f>
        <v>45202</v>
      </c>
      <c r="B1030" s="75">
        <f>+A1030+3</f>
        <v>45205</v>
      </c>
      <c r="C1030" s="27">
        <v>12863.38</v>
      </c>
      <c r="D1030" s="59">
        <v>332.51</v>
      </c>
      <c r="E1030" s="51">
        <f t="shared" ref="E1030" si="761">+C1030+D1030</f>
        <v>13195.89</v>
      </c>
      <c r="F1030" s="53"/>
      <c r="G1030" s="60"/>
      <c r="H1030" s="51">
        <f t="shared" si="682"/>
        <v>635.35453659999996</v>
      </c>
      <c r="I1030" s="54">
        <f t="shared" ref="I1030" si="762">+E1030+G1030+H1030</f>
        <v>13831.244536599999</v>
      </c>
    </row>
    <row r="1031" spans="1:9" ht="14.25">
      <c r="A1031" s="75">
        <f t="shared" ref="A1031" si="763">+B1030+1</f>
        <v>45206</v>
      </c>
      <c r="B1031" s="75">
        <f>+A1031+2</f>
        <v>45208</v>
      </c>
      <c r="C1031" s="27">
        <v>12863.38</v>
      </c>
      <c r="D1031" s="59">
        <v>323.14999999999998</v>
      </c>
      <c r="E1031" s="51">
        <f t="shared" ref="E1031" si="764">+C1031+D1031</f>
        <v>13186.529999999999</v>
      </c>
      <c r="F1031" s="53"/>
      <c r="G1031" s="60"/>
      <c r="H1031" s="51">
        <f t="shared" si="682"/>
        <v>635.35453659999996</v>
      </c>
      <c r="I1031" s="54">
        <f t="shared" ref="I1031" si="765">+E1031+G1031+H1031</f>
        <v>13821.884536599999</v>
      </c>
    </row>
    <row r="1032" spans="1:9" ht="14.25">
      <c r="A1032" s="75">
        <f t="shared" ref="A1032:A1035" si="766">+B1031+1</f>
        <v>45209</v>
      </c>
      <c r="B1032" s="75">
        <f>+A1032+7</f>
        <v>45216</v>
      </c>
      <c r="C1032" s="27">
        <v>12475.72</v>
      </c>
      <c r="D1032" s="59">
        <v>323.14999999999998</v>
      </c>
      <c r="E1032" s="51">
        <f t="shared" ref="E1032:E1039" si="767">+C1032+D1032</f>
        <v>12798.869999999999</v>
      </c>
      <c r="F1032" s="53"/>
      <c r="G1032" s="60"/>
      <c r="H1032" s="51">
        <f t="shared" si="682"/>
        <v>635.35453659999996</v>
      </c>
      <c r="I1032" s="54">
        <f t="shared" ref="I1032" si="768">+E1032+G1032+H1032</f>
        <v>13434.224536599999</v>
      </c>
    </row>
    <row r="1033" spans="1:9" ht="14.25">
      <c r="A1033" s="75">
        <f t="shared" si="766"/>
        <v>45217</v>
      </c>
      <c r="B1033" s="75">
        <v>45222</v>
      </c>
      <c r="C1033" s="27">
        <v>12640.92</v>
      </c>
      <c r="D1033" s="59">
        <v>323.14999999999998</v>
      </c>
      <c r="E1033" s="51">
        <f t="shared" si="767"/>
        <v>12964.07</v>
      </c>
      <c r="F1033" s="53"/>
      <c r="G1033" s="60"/>
      <c r="H1033" s="51">
        <f t="shared" si="682"/>
        <v>635.35453659999996</v>
      </c>
      <c r="I1033" s="54">
        <f t="shared" ref="I1033:I1037" si="769">+E1033+G1033+H1033</f>
        <v>13599.4245366</v>
      </c>
    </row>
    <row r="1034" spans="1:9" ht="14.25">
      <c r="A1034" s="75">
        <f t="shared" si="766"/>
        <v>45223</v>
      </c>
      <c r="B1034" s="75">
        <f>+B1033+7</f>
        <v>45229</v>
      </c>
      <c r="C1034" s="27">
        <v>12801.64</v>
      </c>
      <c r="D1034" s="59">
        <v>323.14999999999998</v>
      </c>
      <c r="E1034" s="51">
        <f t="shared" si="767"/>
        <v>13124.789999999999</v>
      </c>
      <c r="F1034" s="53"/>
      <c r="G1034" s="60"/>
      <c r="H1034" s="51">
        <f t="shared" si="682"/>
        <v>635.35453659999996</v>
      </c>
      <c r="I1034" s="54">
        <f t="shared" si="769"/>
        <v>13760.144536599999</v>
      </c>
    </row>
    <row r="1035" spans="1:9" ht="14.25">
      <c r="A1035" s="75">
        <f t="shared" si="766"/>
        <v>45230</v>
      </c>
      <c r="B1035" s="75">
        <f>+B1034+4</f>
        <v>45233</v>
      </c>
      <c r="C1035" s="27">
        <v>12085.34</v>
      </c>
      <c r="D1035" s="59">
        <v>323.14999999999998</v>
      </c>
      <c r="E1035" s="51">
        <f t="shared" si="767"/>
        <v>12408.49</v>
      </c>
      <c r="F1035" s="53"/>
      <c r="G1035" s="60"/>
      <c r="H1035" s="51">
        <f t="shared" si="682"/>
        <v>635.35453659999996</v>
      </c>
      <c r="I1035" s="54">
        <f t="shared" si="769"/>
        <v>13043.8445366</v>
      </c>
    </row>
    <row r="1036" spans="1:9" ht="14.25">
      <c r="A1036" s="75">
        <f t="shared" ref="A1036:A1044" si="770">+B1035+1</f>
        <v>45234</v>
      </c>
      <c r="B1036" s="75">
        <f>+B1035+4</f>
        <v>45237</v>
      </c>
      <c r="C1036" s="27">
        <v>12085.34</v>
      </c>
      <c r="D1036" s="59">
        <v>326.99</v>
      </c>
      <c r="E1036" s="51">
        <f t="shared" si="767"/>
        <v>12412.33</v>
      </c>
      <c r="F1036" s="53"/>
      <c r="G1036" s="60"/>
      <c r="H1036" s="51">
        <f t="shared" si="682"/>
        <v>635.35453659999996</v>
      </c>
      <c r="I1036" s="54">
        <f t="shared" si="769"/>
        <v>13047.6845366</v>
      </c>
    </row>
    <row r="1037" spans="1:9" ht="14.25">
      <c r="A1037" s="75">
        <f t="shared" si="770"/>
        <v>45238</v>
      </c>
      <c r="B1037" s="75">
        <f>+B1036+7</f>
        <v>45244</v>
      </c>
      <c r="C1037" s="27">
        <v>11583.98</v>
      </c>
      <c r="D1037" s="59">
        <v>326.99</v>
      </c>
      <c r="E1037" s="51">
        <f t="shared" si="767"/>
        <v>11910.97</v>
      </c>
      <c r="F1037" s="53"/>
      <c r="G1037" s="60"/>
      <c r="H1037" s="51">
        <f t="shared" si="682"/>
        <v>635.35453659999996</v>
      </c>
      <c r="I1037" s="54">
        <f t="shared" si="769"/>
        <v>12546.324536599999</v>
      </c>
    </row>
    <row r="1038" spans="1:9" ht="14.25">
      <c r="A1038" s="75">
        <f t="shared" si="770"/>
        <v>45245</v>
      </c>
      <c r="B1038" s="75">
        <f>+B1037+6</f>
        <v>45250</v>
      </c>
      <c r="C1038" s="27">
        <v>10533.72</v>
      </c>
      <c r="D1038" s="59">
        <v>326.99</v>
      </c>
      <c r="E1038" s="51">
        <f t="shared" si="767"/>
        <v>10860.71</v>
      </c>
      <c r="F1038" s="53"/>
      <c r="G1038" s="60"/>
      <c r="H1038" s="51">
        <f t="shared" si="682"/>
        <v>635.35453659999996</v>
      </c>
      <c r="I1038" s="54">
        <f t="shared" ref="I1038" si="771">+E1038+G1038+H1038</f>
        <v>11496.064536599999</v>
      </c>
    </row>
    <row r="1039" spans="1:9" ht="14.25">
      <c r="A1039" s="75">
        <f t="shared" si="770"/>
        <v>45251</v>
      </c>
      <c r="B1039" s="75">
        <f>+B1038+7</f>
        <v>45257</v>
      </c>
      <c r="C1039" s="27">
        <v>10256.959999999999</v>
      </c>
      <c r="D1039" s="59">
        <v>326.99</v>
      </c>
      <c r="E1039" s="51">
        <f t="shared" si="767"/>
        <v>10583.949999999999</v>
      </c>
      <c r="F1039" s="53"/>
      <c r="G1039" s="60"/>
      <c r="H1039" s="51">
        <f t="shared" si="682"/>
        <v>635.35453659999996</v>
      </c>
      <c r="I1039" s="54">
        <f t="shared" ref="I1039" si="772">+E1039+G1039+H1039</f>
        <v>11219.304536599999</v>
      </c>
    </row>
    <row r="1040" spans="1:9" ht="14.25">
      <c r="A1040" s="75">
        <f t="shared" si="770"/>
        <v>45258</v>
      </c>
      <c r="B1040" s="75">
        <f>+B1039+7</f>
        <v>45264</v>
      </c>
      <c r="C1040" s="27">
        <v>10392.89</v>
      </c>
      <c r="D1040" s="59">
        <v>326.99</v>
      </c>
      <c r="E1040" s="51">
        <f t="shared" ref="E1040:E1047" si="773">+C1040+D1040</f>
        <v>10719.88</v>
      </c>
      <c r="F1040" s="53"/>
      <c r="G1040" s="60"/>
      <c r="H1040" s="51">
        <f t="shared" si="682"/>
        <v>635.35453659999996</v>
      </c>
      <c r="I1040" s="54">
        <f t="shared" ref="I1040:I1052" si="774">+E1040+G1040+H1040</f>
        <v>11355.234536599999</v>
      </c>
    </row>
    <row r="1041" spans="1:9" ht="14.25">
      <c r="A1041" s="75">
        <f t="shared" si="770"/>
        <v>45265</v>
      </c>
      <c r="B1041" s="75">
        <f>+B1040+7</f>
        <v>45271</v>
      </c>
      <c r="C1041" s="27">
        <v>9879.94</v>
      </c>
      <c r="D1041" s="59">
        <v>326.99</v>
      </c>
      <c r="E1041" s="51">
        <f t="shared" si="773"/>
        <v>10206.93</v>
      </c>
      <c r="F1041" s="53"/>
      <c r="G1041" s="60"/>
      <c r="H1041" s="51">
        <f t="shared" si="682"/>
        <v>635.35453659999996</v>
      </c>
      <c r="I1041" s="54">
        <f t="shared" si="774"/>
        <v>10842.2845366</v>
      </c>
    </row>
    <row r="1042" spans="1:9" ht="14.25">
      <c r="A1042" s="75">
        <f t="shared" si="770"/>
        <v>45272</v>
      </c>
      <c r="B1042" s="75">
        <f>+B1041+7</f>
        <v>45278</v>
      </c>
      <c r="C1042" s="27">
        <v>9055.15</v>
      </c>
      <c r="D1042" s="59">
        <v>326.99</v>
      </c>
      <c r="E1042" s="51">
        <f t="shared" si="773"/>
        <v>9382.14</v>
      </c>
      <c r="F1042" s="53"/>
      <c r="G1042" s="60"/>
      <c r="H1042" s="51">
        <f t="shared" si="682"/>
        <v>635.35453659999996</v>
      </c>
      <c r="I1042" s="54">
        <f t="shared" si="774"/>
        <v>10017.494536599999</v>
      </c>
    </row>
    <row r="1043" spans="1:9" ht="14.25">
      <c r="A1043" s="75">
        <f t="shared" si="770"/>
        <v>45279</v>
      </c>
      <c r="B1043" s="75">
        <f>+B1042+8</f>
        <v>45286</v>
      </c>
      <c r="C1043" s="27">
        <v>9001.77</v>
      </c>
      <c r="D1043" s="59">
        <v>326.99</v>
      </c>
      <c r="E1043" s="51">
        <f t="shared" si="773"/>
        <v>9328.76</v>
      </c>
      <c r="F1043" s="53"/>
      <c r="G1043" s="60"/>
      <c r="H1043" s="51">
        <f t="shared" si="682"/>
        <v>635.35453659999996</v>
      </c>
      <c r="I1043" s="54">
        <f t="shared" si="774"/>
        <v>9964.1145366000001</v>
      </c>
    </row>
    <row r="1044" spans="1:9" ht="14.25">
      <c r="A1044" s="75">
        <f t="shared" si="770"/>
        <v>45287</v>
      </c>
      <c r="B1044" s="75">
        <f>+B1043+5</f>
        <v>45291</v>
      </c>
      <c r="C1044" s="27">
        <f>+'[3]CALCULO DE PRODUCTOS '!$I$28</f>
        <v>9701.32</v>
      </c>
      <c r="D1044" s="59">
        <f>+'[3]CALCULO DE PRODUCTOS '!$J$28</f>
        <v>326.99</v>
      </c>
      <c r="E1044" s="51">
        <f>+C1044+D1044</f>
        <v>10028.31</v>
      </c>
      <c r="F1044" s="53"/>
      <c r="G1044" s="60"/>
      <c r="H1044" s="51">
        <f t="shared" si="682"/>
        <v>635.35453659999996</v>
      </c>
      <c r="I1044" s="54">
        <f t="shared" si="774"/>
        <v>10663.664536599999</v>
      </c>
    </row>
    <row r="1045" spans="1:9" ht="14.25">
      <c r="A1045" s="75">
        <f t="shared" ref="A1045:A1052" si="775">+B1044+1</f>
        <v>45292</v>
      </c>
      <c r="B1045" s="75">
        <f>+B1044+2</f>
        <v>45293</v>
      </c>
      <c r="C1045" s="27">
        <f>+'[4]CALCULO DE PRODUCTOS '!$I$28</f>
        <v>9701.32</v>
      </c>
      <c r="D1045" s="59">
        <f>+'[5]CALCULO DE PRODUCTOS '!$J$28</f>
        <v>320.67</v>
      </c>
      <c r="E1045" s="51">
        <f t="shared" si="773"/>
        <v>10021.99</v>
      </c>
      <c r="F1045" s="53"/>
      <c r="G1045" s="60"/>
      <c r="H1045" s="51">
        <v>112.42</v>
      </c>
      <c r="I1045" s="54">
        <f t="shared" si="774"/>
        <v>10134.41</v>
      </c>
    </row>
    <row r="1046" spans="1:9" ht="14.25">
      <c r="A1046" s="75">
        <f t="shared" si="775"/>
        <v>45294</v>
      </c>
      <c r="B1046" s="75">
        <f>+B1045+7</f>
        <v>45300</v>
      </c>
      <c r="C1046" s="27">
        <f>+'[6]CALCULO DE PRODUCTOS '!$I$28</f>
        <v>9281.51</v>
      </c>
      <c r="D1046" s="59">
        <f>+'[6]CALCULO DE PRODUCTOS '!$J$28</f>
        <v>320.67</v>
      </c>
      <c r="E1046" s="51">
        <f t="shared" si="773"/>
        <v>9602.18</v>
      </c>
      <c r="F1046" s="53"/>
      <c r="G1046" s="60"/>
      <c r="H1046" s="51">
        <v>112.42</v>
      </c>
      <c r="I1046" s="54">
        <f t="shared" si="774"/>
        <v>9714.6</v>
      </c>
    </row>
    <row r="1047" spans="1:9" ht="14.25">
      <c r="A1047" s="75">
        <f t="shared" si="775"/>
        <v>45301</v>
      </c>
      <c r="B1047" s="75">
        <f>+B1046+6</f>
        <v>45306</v>
      </c>
      <c r="C1047" s="27">
        <v>9349.0400000000009</v>
      </c>
      <c r="D1047" s="59">
        <v>320.67</v>
      </c>
      <c r="E1047" s="51">
        <f t="shared" si="773"/>
        <v>9669.7100000000009</v>
      </c>
      <c r="F1047" s="53"/>
      <c r="G1047" s="60"/>
      <c r="H1047" s="51">
        <v>112.42</v>
      </c>
      <c r="I1047" s="54">
        <f t="shared" si="774"/>
        <v>9782.130000000001</v>
      </c>
    </row>
    <row r="1048" spans="1:9" ht="14.25">
      <c r="A1048" s="75">
        <f t="shared" si="775"/>
        <v>45307</v>
      </c>
      <c r="B1048" s="75">
        <f t="shared" ref="B1048:B1052" si="776">+B1047+7</f>
        <v>45313</v>
      </c>
      <c r="C1048" s="27">
        <f>+'[7]CALCULO DE PRODUCTOS '!$I$28</f>
        <v>9754.11</v>
      </c>
      <c r="D1048" s="59">
        <v>320.67</v>
      </c>
      <c r="E1048" s="51">
        <f t="shared" ref="E1048:E1052" si="777">+C1048+D1048</f>
        <v>10074.780000000001</v>
      </c>
      <c r="F1048" s="53"/>
      <c r="G1048" s="60"/>
      <c r="H1048" s="51">
        <v>112.42</v>
      </c>
      <c r="I1048" s="54">
        <f t="shared" si="774"/>
        <v>10187.200000000001</v>
      </c>
    </row>
    <row r="1049" spans="1:9" ht="14.25">
      <c r="A1049" s="75">
        <f t="shared" si="775"/>
        <v>45314</v>
      </c>
      <c r="B1049" s="75">
        <f t="shared" si="776"/>
        <v>45320</v>
      </c>
      <c r="C1049" s="27">
        <v>9876.8799999999992</v>
      </c>
      <c r="D1049" s="59">
        <v>320.67</v>
      </c>
      <c r="E1049" s="51">
        <f t="shared" si="777"/>
        <v>10197.549999999999</v>
      </c>
      <c r="F1049" s="53"/>
      <c r="G1049" s="60"/>
      <c r="H1049" s="51">
        <v>112.42</v>
      </c>
      <c r="I1049" s="54">
        <f t="shared" si="774"/>
        <v>10309.969999999999</v>
      </c>
    </row>
    <row r="1050" spans="1:9" ht="14.25">
      <c r="A1050" s="75">
        <f t="shared" si="775"/>
        <v>45321</v>
      </c>
      <c r="B1050" s="75">
        <f t="shared" si="776"/>
        <v>45327</v>
      </c>
      <c r="C1050" s="27">
        <f>+'[1]CALCULO DE PRODUCTOS '!$I$29</f>
        <v>10161.879999999999</v>
      </c>
      <c r="D1050" s="59">
        <v>320.67</v>
      </c>
      <c r="E1050" s="51">
        <f t="shared" si="777"/>
        <v>10482.549999999999</v>
      </c>
      <c r="F1050" s="53"/>
      <c r="G1050" s="60"/>
      <c r="H1050" s="51">
        <v>112.42</v>
      </c>
      <c r="I1050" s="54">
        <f t="shared" si="774"/>
        <v>10594.97</v>
      </c>
    </row>
    <row r="1051" spans="1:9" ht="14.25">
      <c r="A1051" s="75">
        <f t="shared" si="775"/>
        <v>45328</v>
      </c>
      <c r="B1051" s="75">
        <f t="shared" si="776"/>
        <v>45334</v>
      </c>
      <c r="C1051" s="27">
        <v>10339.82</v>
      </c>
      <c r="D1051" s="59">
        <v>320.67</v>
      </c>
      <c r="E1051" s="51">
        <f t="shared" si="777"/>
        <v>10660.49</v>
      </c>
      <c r="F1051" s="53"/>
      <c r="G1051" s="60"/>
      <c r="H1051" s="51">
        <v>112.42</v>
      </c>
      <c r="I1051" s="54">
        <f t="shared" si="774"/>
        <v>10772.91</v>
      </c>
    </row>
    <row r="1052" spans="1:9" ht="14.25">
      <c r="A1052" s="75">
        <f t="shared" si="775"/>
        <v>45335</v>
      </c>
      <c r="B1052" s="75">
        <f t="shared" si="776"/>
        <v>45341</v>
      </c>
      <c r="C1052" s="27">
        <v>10856.87</v>
      </c>
      <c r="D1052" s="59">
        <v>320.67</v>
      </c>
      <c r="E1052" s="51">
        <f t="shared" si="777"/>
        <v>11177.54</v>
      </c>
      <c r="F1052" s="53"/>
      <c r="G1052" s="60"/>
      <c r="H1052" s="51">
        <v>112.42</v>
      </c>
      <c r="I1052" s="54">
        <f t="shared" si="774"/>
        <v>11289.960000000001</v>
      </c>
    </row>
    <row r="1053" spans="1:9" ht="14.25">
      <c r="A1053" s="75">
        <f t="shared" ref="A1053:A1063" si="778">+B1052+1</f>
        <v>45342</v>
      </c>
      <c r="B1053" s="75">
        <f>+B1052+5</f>
        <v>45346</v>
      </c>
      <c r="C1053" s="27">
        <v>10805.37</v>
      </c>
      <c r="D1053" s="59">
        <v>320.67</v>
      </c>
      <c r="E1053" s="51">
        <f t="shared" ref="E1053" si="779">+C1053+D1053</f>
        <v>11126.04</v>
      </c>
      <c r="F1053" s="53"/>
      <c r="G1053" s="60"/>
      <c r="H1053" s="51">
        <v>112.42</v>
      </c>
      <c r="I1053" s="54">
        <f t="shared" ref="I1053" si="780">+E1053+G1053+H1053</f>
        <v>11238.460000000001</v>
      </c>
    </row>
    <row r="1054" spans="1:9" ht="14.25">
      <c r="A1054" s="75">
        <f t="shared" si="778"/>
        <v>45347</v>
      </c>
      <c r="B1054" s="75">
        <f>+A1054+1</f>
        <v>45348</v>
      </c>
      <c r="C1054" s="27">
        <v>10805.37</v>
      </c>
      <c r="D1054" s="59">
        <v>315.48</v>
      </c>
      <c r="E1054" s="51">
        <f t="shared" ref="E1054" si="781">+C1054+D1054</f>
        <v>11120.85</v>
      </c>
      <c r="F1054" s="53"/>
      <c r="G1054" s="60"/>
      <c r="H1054" s="51">
        <v>112.42</v>
      </c>
      <c r="I1054" s="54">
        <f t="shared" ref="I1054" si="782">+E1054+G1054+H1054</f>
        <v>11233.27</v>
      </c>
    </row>
    <row r="1055" spans="1:9" ht="14.25">
      <c r="A1055" s="75">
        <f t="shared" si="778"/>
        <v>45349</v>
      </c>
      <c r="B1055" s="75">
        <f>+A1055+6</f>
        <v>45355</v>
      </c>
      <c r="C1055" s="27">
        <v>10208.07</v>
      </c>
      <c r="D1055" s="59">
        <v>315.48</v>
      </c>
      <c r="E1055" s="51">
        <f t="shared" ref="E1055" si="783">+C1055+D1055</f>
        <v>10523.55</v>
      </c>
      <c r="F1055" s="53"/>
      <c r="G1055" s="60"/>
      <c r="H1055" s="51">
        <v>112.42</v>
      </c>
      <c r="I1055" s="54">
        <f t="shared" ref="I1055" si="784">+E1055+G1055+H1055</f>
        <v>10635.97</v>
      </c>
    </row>
    <row r="1056" spans="1:9" ht="14.25">
      <c r="A1056" s="75">
        <f t="shared" si="778"/>
        <v>45356</v>
      </c>
      <c r="B1056" s="75">
        <f>+A1056+6</f>
        <v>45362</v>
      </c>
      <c r="C1056" s="27">
        <v>10221.57</v>
      </c>
      <c r="D1056" s="59">
        <v>315.48</v>
      </c>
      <c r="E1056" s="51">
        <f t="shared" ref="E1056:E1067" si="785">+C1056+D1056</f>
        <v>10537.05</v>
      </c>
      <c r="F1056" s="53"/>
      <c r="G1056" s="60"/>
      <c r="H1056" s="51">
        <v>112.42</v>
      </c>
      <c r="I1056" s="54">
        <f t="shared" ref="I1056:I1066" si="786">+E1056+G1056+H1056</f>
        <v>10649.47</v>
      </c>
    </row>
    <row r="1057" spans="1:10" ht="14.25">
      <c r="A1057" s="75">
        <f t="shared" si="778"/>
        <v>45363</v>
      </c>
      <c r="B1057" s="75">
        <f>+A1057+6</f>
        <v>45369</v>
      </c>
      <c r="C1057" s="27">
        <v>10046.299999999999</v>
      </c>
      <c r="D1057" s="59">
        <v>315.48</v>
      </c>
      <c r="E1057" s="51">
        <f t="shared" si="785"/>
        <v>10361.779999999999</v>
      </c>
      <c r="F1057" s="53"/>
      <c r="G1057" s="60"/>
      <c r="H1057" s="51">
        <v>112.42</v>
      </c>
      <c r="I1057" s="54">
        <f t="shared" si="786"/>
        <v>10474.199999999999</v>
      </c>
    </row>
    <row r="1058" spans="1:10" ht="14.25">
      <c r="A1058" s="75">
        <f t="shared" si="778"/>
        <v>45370</v>
      </c>
      <c r="B1058" s="75">
        <f>+A1058+6+1</f>
        <v>45377</v>
      </c>
      <c r="C1058" s="27">
        <f>+'[2]CALCULO DE PRODUCTOS '!$I$29</f>
        <v>10066.02</v>
      </c>
      <c r="D1058" s="59">
        <v>315.48</v>
      </c>
      <c r="E1058" s="51">
        <f t="shared" si="785"/>
        <v>10381.5</v>
      </c>
      <c r="F1058" s="53"/>
      <c r="G1058" s="60"/>
      <c r="H1058" s="51">
        <v>112.42</v>
      </c>
      <c r="I1058" s="54">
        <f t="shared" si="786"/>
        <v>10493.92</v>
      </c>
    </row>
    <row r="1059" spans="1:10" ht="14.25">
      <c r="A1059" s="75">
        <f t="shared" si="778"/>
        <v>45378</v>
      </c>
      <c r="B1059" s="75">
        <f>+A1059+5</f>
        <v>45383</v>
      </c>
      <c r="C1059" s="27">
        <v>10124.700000000001</v>
      </c>
      <c r="D1059" s="59">
        <v>315.48</v>
      </c>
      <c r="E1059" s="51">
        <f t="shared" si="785"/>
        <v>10440.18</v>
      </c>
      <c r="F1059" s="53"/>
      <c r="G1059" s="60"/>
      <c r="H1059" s="51">
        <v>112.42</v>
      </c>
      <c r="I1059" s="54">
        <f t="shared" si="786"/>
        <v>10552.6</v>
      </c>
    </row>
    <row r="1060" spans="1:10" ht="14.25">
      <c r="A1060" s="75">
        <f t="shared" si="778"/>
        <v>45384</v>
      </c>
      <c r="B1060" s="75">
        <f>+A1060+6</f>
        <v>45390</v>
      </c>
      <c r="C1060" s="27">
        <v>9779.43</v>
      </c>
      <c r="D1060" s="59">
        <v>315.48</v>
      </c>
      <c r="E1060" s="51">
        <f t="shared" si="785"/>
        <v>10094.91</v>
      </c>
      <c r="F1060" s="53"/>
      <c r="G1060" s="60"/>
      <c r="H1060" s="51">
        <v>112.42</v>
      </c>
      <c r="I1060" s="54">
        <f t="shared" si="786"/>
        <v>10207.33</v>
      </c>
    </row>
    <row r="1061" spans="1:10" ht="14.25">
      <c r="A1061" s="75">
        <f t="shared" si="778"/>
        <v>45391</v>
      </c>
      <c r="B1061" s="75">
        <f>+A1061+3</f>
        <v>45394</v>
      </c>
      <c r="C1061" s="27">
        <v>10014.57</v>
      </c>
      <c r="D1061" s="59">
        <v>315.48</v>
      </c>
      <c r="E1061" s="51">
        <f t="shared" si="785"/>
        <v>10330.049999999999</v>
      </c>
      <c r="F1061" s="53"/>
      <c r="G1061" s="60"/>
      <c r="H1061" s="51">
        <v>112.42</v>
      </c>
      <c r="I1061" s="54">
        <f t="shared" si="786"/>
        <v>10442.469999999999</v>
      </c>
    </row>
    <row r="1062" spans="1:10" ht="14.25">
      <c r="A1062" s="75">
        <f t="shared" si="778"/>
        <v>45395</v>
      </c>
      <c r="B1062" s="75">
        <f>+A1062+9</f>
        <v>45404</v>
      </c>
      <c r="C1062" s="27">
        <v>9814.5</v>
      </c>
      <c r="D1062" s="59">
        <v>334.86</v>
      </c>
      <c r="E1062" s="51">
        <f t="shared" si="785"/>
        <v>10149.36</v>
      </c>
      <c r="F1062" s="53"/>
      <c r="G1062" s="60"/>
      <c r="H1062" s="51">
        <v>112.42</v>
      </c>
      <c r="I1062" s="54">
        <f t="shared" si="786"/>
        <v>10261.780000000001</v>
      </c>
    </row>
    <row r="1063" spans="1:10" ht="14.25">
      <c r="A1063" s="75">
        <f t="shared" si="778"/>
        <v>45405</v>
      </c>
      <c r="B1063" s="75">
        <f>+A1063+6</f>
        <v>45411</v>
      </c>
      <c r="C1063" s="27">
        <v>9723</v>
      </c>
      <c r="D1063" s="59">
        <v>334.86</v>
      </c>
      <c r="E1063" s="51">
        <f t="shared" si="785"/>
        <v>10057.86</v>
      </c>
      <c r="F1063" s="53"/>
      <c r="G1063" s="60"/>
      <c r="H1063" s="51">
        <v>112.42</v>
      </c>
      <c r="I1063" s="54">
        <f t="shared" si="786"/>
        <v>10170.280000000001</v>
      </c>
    </row>
    <row r="1064" spans="1:10" ht="14.25">
      <c r="A1064" s="75">
        <f t="shared" ref="A1064" si="787">+B1063+1</f>
        <v>45412</v>
      </c>
      <c r="B1064" s="75">
        <f>+A1064+6</f>
        <v>45418</v>
      </c>
      <c r="C1064" s="27">
        <v>9694.43</v>
      </c>
      <c r="D1064" s="59">
        <v>334.86</v>
      </c>
      <c r="E1064" s="51">
        <f t="shared" si="785"/>
        <v>10029.290000000001</v>
      </c>
      <c r="F1064" s="53"/>
      <c r="G1064" s="60"/>
      <c r="H1064" s="51">
        <v>112.42</v>
      </c>
      <c r="I1064" s="54">
        <f t="shared" si="786"/>
        <v>10141.710000000001</v>
      </c>
    </row>
    <row r="1065" spans="1:10" ht="14.25">
      <c r="A1065" s="75">
        <f t="shared" ref="A1065:A1067" si="788">+B1064+1</f>
        <v>45419</v>
      </c>
      <c r="B1065" s="75">
        <f>+A1065+7</f>
        <v>45426</v>
      </c>
      <c r="C1065" s="27">
        <v>9255.85</v>
      </c>
      <c r="D1065" s="59">
        <v>334.86</v>
      </c>
      <c r="E1065" s="51">
        <f t="shared" si="785"/>
        <v>9590.7100000000009</v>
      </c>
      <c r="F1065" s="53"/>
      <c r="G1065" s="60"/>
      <c r="H1065" s="51">
        <v>112.42</v>
      </c>
      <c r="I1065" s="54">
        <f t="shared" si="786"/>
        <v>9703.130000000001</v>
      </c>
    </row>
    <row r="1066" spans="1:10" ht="14.25">
      <c r="A1066" s="75">
        <f t="shared" si="788"/>
        <v>45427</v>
      </c>
      <c r="B1066" s="75">
        <f>+A1066+5</f>
        <v>45432</v>
      </c>
      <c r="C1066" s="27">
        <v>9209.6299999999992</v>
      </c>
      <c r="D1066" s="59">
        <v>334.86</v>
      </c>
      <c r="E1066" s="51">
        <f t="shared" si="785"/>
        <v>9544.49</v>
      </c>
      <c r="F1066" s="53"/>
      <c r="G1066" s="60"/>
      <c r="H1066" s="51">
        <v>112.42</v>
      </c>
      <c r="I1066" s="54">
        <f t="shared" si="786"/>
        <v>9656.91</v>
      </c>
    </row>
    <row r="1067" spans="1:10" ht="14.25">
      <c r="A1067" s="75">
        <f t="shared" si="788"/>
        <v>45433</v>
      </c>
      <c r="B1067" s="75">
        <f>+A1067+6</f>
        <v>45439</v>
      </c>
      <c r="C1067" s="27">
        <v>9061.9500000000007</v>
      </c>
      <c r="D1067" s="59">
        <v>334.86</v>
      </c>
      <c r="E1067" s="51">
        <f t="shared" si="785"/>
        <v>9396.8100000000013</v>
      </c>
      <c r="F1067" s="53"/>
      <c r="G1067" s="60"/>
      <c r="H1067" s="51">
        <v>112.42</v>
      </c>
      <c r="I1067" s="54">
        <f>+E1067+G1067+H1067</f>
        <v>9509.2300000000014</v>
      </c>
    </row>
    <row r="1068" spans="1:10" ht="13.5" customHeight="1">
      <c r="A1068" s="75">
        <v>45440</v>
      </c>
      <c r="B1068" s="75">
        <v>45447</v>
      </c>
      <c r="C1068" s="31">
        <v>9029.91</v>
      </c>
      <c r="D1068" s="59">
        <v>334.86</v>
      </c>
      <c r="E1068" s="51">
        <f t="shared" ref="E1068:E1073" si="789">+IF(C1068+D1068&gt;0,C1068+D1068,"")</f>
        <v>9364.77</v>
      </c>
      <c r="F1068" s="78"/>
      <c r="G1068" s="60"/>
      <c r="H1068" s="51">
        <f>+IF(E1068&gt;0,112.42,"")</f>
        <v>112.42</v>
      </c>
      <c r="I1068" s="54">
        <f>+IFERROR(E1068+G1068+H1068,"")</f>
        <v>9477.19</v>
      </c>
      <c r="J1068" s="39"/>
    </row>
    <row r="1069" spans="1:10" ht="13.5" customHeight="1">
      <c r="A1069" s="75">
        <v>45448</v>
      </c>
      <c r="B1069" s="75">
        <v>45454</v>
      </c>
      <c r="C1069" s="31">
        <v>9027.1200000000008</v>
      </c>
      <c r="D1069" s="59">
        <v>334.86</v>
      </c>
      <c r="E1069" s="51">
        <f t="shared" si="789"/>
        <v>9361.9800000000014</v>
      </c>
      <c r="F1069" s="78"/>
      <c r="G1069" s="60"/>
      <c r="H1069" s="51">
        <f>+IF(E1069="","",112.42)</f>
        <v>112.42</v>
      </c>
      <c r="I1069" s="54">
        <f t="shared" ref="I1069:I1095" si="790">+IFERROR(E1069+G1069+H1069,"")</f>
        <v>9474.4000000000015</v>
      </c>
    </row>
    <row r="1070" spans="1:10" ht="13.5" customHeight="1">
      <c r="A1070" s="75">
        <v>45455</v>
      </c>
      <c r="B1070" s="75">
        <v>45460</v>
      </c>
      <c r="C1070" s="31">
        <v>8688.41</v>
      </c>
      <c r="D1070" s="59">
        <v>334.86</v>
      </c>
      <c r="E1070" s="51">
        <f t="shared" si="789"/>
        <v>9023.27</v>
      </c>
      <c r="F1070" s="78"/>
      <c r="G1070" s="60"/>
      <c r="H1070" s="51">
        <f t="shared" ref="H1070:H1095" si="791">+IF(E1070="","",112.42)</f>
        <v>112.42</v>
      </c>
      <c r="I1070" s="54">
        <f t="shared" si="790"/>
        <v>9135.69</v>
      </c>
    </row>
    <row r="1071" spans="1:10" ht="13.5" customHeight="1">
      <c r="A1071" s="75">
        <v>45461</v>
      </c>
      <c r="B1071" s="75">
        <v>45467</v>
      </c>
      <c r="C1071" s="31">
        <v>9422.44</v>
      </c>
      <c r="D1071" s="59">
        <v>334.86</v>
      </c>
      <c r="E1071" s="51">
        <f t="shared" si="789"/>
        <v>9757.3000000000011</v>
      </c>
      <c r="F1071" s="78"/>
      <c r="G1071" s="60"/>
      <c r="H1071" s="51">
        <f t="shared" si="791"/>
        <v>112.42</v>
      </c>
      <c r="I1071" s="54">
        <f t="shared" si="790"/>
        <v>9869.7200000000012</v>
      </c>
    </row>
    <row r="1072" spans="1:10" ht="13.5" customHeight="1">
      <c r="A1072" s="75">
        <v>45468</v>
      </c>
      <c r="B1072" s="75">
        <v>45468</v>
      </c>
      <c r="C1072" s="31">
        <v>10035.35</v>
      </c>
      <c r="D1072" s="59">
        <v>334.86</v>
      </c>
      <c r="E1072" s="51">
        <f t="shared" si="789"/>
        <v>10370.210000000001</v>
      </c>
      <c r="F1072" s="78"/>
      <c r="G1072" s="60"/>
      <c r="H1072" s="51">
        <f t="shared" si="791"/>
        <v>112.42</v>
      </c>
      <c r="I1072" s="54">
        <f t="shared" si="790"/>
        <v>10482.630000000001</v>
      </c>
    </row>
    <row r="1073" spans="1:9" ht="13.5" customHeight="1">
      <c r="A1073" s="75">
        <v>45469</v>
      </c>
      <c r="B1073" s="75">
        <v>45475</v>
      </c>
      <c r="C1073" s="31">
        <v>10035.35</v>
      </c>
      <c r="D1073" s="59">
        <v>319.08</v>
      </c>
      <c r="E1073" s="51">
        <f t="shared" si="789"/>
        <v>10354.43</v>
      </c>
      <c r="F1073" s="78"/>
      <c r="G1073" s="60"/>
      <c r="H1073" s="51">
        <f t="shared" si="791"/>
        <v>112.42</v>
      </c>
      <c r="I1073" s="54">
        <f t="shared" si="790"/>
        <v>10466.85</v>
      </c>
    </row>
    <row r="1074" spans="1:9" ht="13.5" customHeight="1">
      <c r="A1074" s="75">
        <v>45476</v>
      </c>
      <c r="B1074" s="75">
        <v>45481</v>
      </c>
      <c r="C1074" s="31">
        <v>10094.540000000001</v>
      </c>
      <c r="D1074" s="59">
        <v>319.08</v>
      </c>
      <c r="E1074" s="51">
        <f t="shared" ref="E1074" si="792">+IF(C1074+D1074&gt;0,C1074+D1074,"")</f>
        <v>10413.620000000001</v>
      </c>
      <c r="F1074" s="78"/>
      <c r="G1074" s="60"/>
      <c r="H1074" s="51">
        <f t="shared" si="791"/>
        <v>112.42</v>
      </c>
      <c r="I1074" s="54">
        <f t="shared" si="790"/>
        <v>10526.04</v>
      </c>
    </row>
    <row r="1075" spans="1:9" ht="13.5" customHeight="1">
      <c r="A1075" s="75">
        <v>45482</v>
      </c>
      <c r="B1075" s="75">
        <v>45488</v>
      </c>
      <c r="C1075" s="31">
        <v>10426.530000000001</v>
      </c>
      <c r="D1075" s="59">
        <v>319.08</v>
      </c>
      <c r="E1075" s="51">
        <f t="shared" ref="E1075:E1095" si="793">+IF(C1075+D1075&gt;0,C1075+D1075,"")</f>
        <v>10745.61</v>
      </c>
      <c r="F1075" s="78"/>
      <c r="G1075" s="60"/>
      <c r="H1075" s="51">
        <f t="shared" si="791"/>
        <v>112.42</v>
      </c>
      <c r="I1075" s="54">
        <f t="shared" si="790"/>
        <v>10858.03</v>
      </c>
    </row>
    <row r="1076" spans="1:9" ht="13.5" customHeight="1">
      <c r="A1076" s="75">
        <v>45489</v>
      </c>
      <c r="B1076" s="75">
        <v>45495</v>
      </c>
      <c r="C1076" s="31">
        <v>9793.64</v>
      </c>
      <c r="D1076" s="59">
        <v>319.08</v>
      </c>
      <c r="E1076" s="51">
        <f t="shared" si="793"/>
        <v>10112.719999999999</v>
      </c>
      <c r="F1076" s="78"/>
      <c r="G1076" s="60"/>
      <c r="H1076" s="51">
        <f t="shared" si="791"/>
        <v>112.42</v>
      </c>
      <c r="I1076" s="54">
        <f t="shared" si="790"/>
        <v>10225.14</v>
      </c>
    </row>
    <row r="1077" spans="1:9" ht="13.5" customHeight="1">
      <c r="A1077" s="75">
        <v>45496</v>
      </c>
      <c r="B1077" s="75">
        <v>45502</v>
      </c>
      <c r="C1077" s="31">
        <v>9477.4699999999993</v>
      </c>
      <c r="D1077" s="59">
        <v>319.08</v>
      </c>
      <c r="E1077" s="51">
        <f t="shared" si="793"/>
        <v>9796.5499999999993</v>
      </c>
      <c r="F1077" s="78"/>
      <c r="G1077" s="60"/>
      <c r="H1077" s="51">
        <f t="shared" si="791"/>
        <v>112.42</v>
      </c>
      <c r="I1077" s="54">
        <f t="shared" si="790"/>
        <v>9908.9699999999993</v>
      </c>
    </row>
    <row r="1078" spans="1:9" ht="13.5" customHeight="1">
      <c r="A1078" s="75">
        <v>45503</v>
      </c>
      <c r="B1078" s="75">
        <v>45509</v>
      </c>
      <c r="C1078" s="31">
        <v>9427.7099999999991</v>
      </c>
      <c r="D1078" s="59">
        <v>319.08</v>
      </c>
      <c r="E1078" s="51">
        <f t="shared" si="793"/>
        <v>9746.7899999999991</v>
      </c>
      <c r="F1078" s="78"/>
      <c r="G1078" s="60"/>
      <c r="H1078" s="51">
        <f t="shared" si="791"/>
        <v>112.42</v>
      </c>
      <c r="I1078" s="54">
        <f t="shared" si="790"/>
        <v>9859.2099999999991</v>
      </c>
    </row>
    <row r="1079" spans="1:9" ht="13.5" customHeight="1">
      <c r="A1079" s="75">
        <v>45507</v>
      </c>
      <c r="B1079" s="75">
        <v>45509</v>
      </c>
      <c r="C1079" s="31">
        <v>9427.7099999999991</v>
      </c>
      <c r="D1079" s="59">
        <v>338.61</v>
      </c>
      <c r="E1079" s="51">
        <f t="shared" si="793"/>
        <v>9766.32</v>
      </c>
      <c r="F1079" s="78"/>
      <c r="G1079" s="60"/>
      <c r="H1079" s="51">
        <f t="shared" si="791"/>
        <v>112.42</v>
      </c>
      <c r="I1079" s="54">
        <f t="shared" si="790"/>
        <v>9878.74</v>
      </c>
    </row>
    <row r="1080" spans="1:9" ht="13.5" customHeight="1">
      <c r="A1080" s="75">
        <v>45510</v>
      </c>
      <c r="B1080" s="75">
        <v>45516</v>
      </c>
      <c r="C1080" s="31">
        <v>9189.9</v>
      </c>
      <c r="D1080" s="59">
        <v>338.61</v>
      </c>
      <c r="E1080" s="51">
        <f t="shared" si="793"/>
        <v>9528.51</v>
      </c>
      <c r="F1080" s="78"/>
      <c r="G1080" s="60"/>
      <c r="H1080" s="51">
        <f t="shared" si="791"/>
        <v>112.42</v>
      </c>
      <c r="I1080" s="54">
        <f t="shared" si="790"/>
        <v>9640.93</v>
      </c>
    </row>
    <row r="1081" spans="1:9" ht="13.5" customHeight="1">
      <c r="A1081" s="75">
        <v>45517</v>
      </c>
      <c r="B1081" s="75">
        <v>45524</v>
      </c>
      <c r="C1081" s="31">
        <v>9124.8799999999992</v>
      </c>
      <c r="D1081" s="59">
        <v>338.61</v>
      </c>
      <c r="E1081" s="51">
        <f t="shared" si="793"/>
        <v>9463.49</v>
      </c>
      <c r="F1081" s="78"/>
      <c r="G1081" s="60"/>
      <c r="H1081" s="51">
        <f t="shared" si="791"/>
        <v>112.42</v>
      </c>
      <c r="I1081" s="54">
        <f t="shared" si="790"/>
        <v>9575.91</v>
      </c>
    </row>
    <row r="1082" spans="1:9" ht="13.5" customHeight="1">
      <c r="A1082" s="75">
        <v>45525</v>
      </c>
      <c r="B1082" s="75">
        <v>45530</v>
      </c>
      <c r="C1082" s="31">
        <v>9155.48</v>
      </c>
      <c r="D1082" s="59">
        <v>338.61</v>
      </c>
      <c r="E1082" s="51">
        <f t="shared" si="793"/>
        <v>9494.09</v>
      </c>
      <c r="F1082" s="78"/>
      <c r="G1082" s="60"/>
      <c r="H1082" s="51">
        <f t="shared" si="791"/>
        <v>112.42</v>
      </c>
      <c r="I1082" s="54">
        <f t="shared" si="790"/>
        <v>9606.51</v>
      </c>
    </row>
    <row r="1083" spans="1:9" ht="13.5" customHeight="1">
      <c r="A1083" s="75">
        <v>45531</v>
      </c>
      <c r="B1083" s="75">
        <v>45534</v>
      </c>
      <c r="C1083" s="31">
        <v>8806.4500000000007</v>
      </c>
      <c r="D1083" s="59">
        <v>338.61</v>
      </c>
      <c r="E1083" s="51">
        <f t="shared" si="793"/>
        <v>9145.0600000000013</v>
      </c>
      <c r="F1083" s="78"/>
      <c r="G1083" s="60"/>
      <c r="H1083" s="51">
        <f t="shared" si="791"/>
        <v>112.42</v>
      </c>
      <c r="I1083" s="54">
        <f t="shared" si="790"/>
        <v>9257.4800000000014</v>
      </c>
    </row>
    <row r="1084" spans="1:9" ht="13.5" customHeight="1">
      <c r="A1084" s="75">
        <v>45535</v>
      </c>
      <c r="B1084" s="75">
        <v>45537</v>
      </c>
      <c r="C1084" s="31">
        <v>8806.4500000000007</v>
      </c>
      <c r="D1084" s="59">
        <v>342.13</v>
      </c>
      <c r="E1084" s="51">
        <f t="shared" si="793"/>
        <v>9148.58</v>
      </c>
      <c r="F1084" s="78"/>
      <c r="G1084" s="60"/>
      <c r="H1084" s="51">
        <f t="shared" si="791"/>
        <v>112.42</v>
      </c>
      <c r="I1084" s="54">
        <f t="shared" si="790"/>
        <v>9261</v>
      </c>
    </row>
    <row r="1085" spans="1:9" ht="13.5" customHeight="1">
      <c r="A1085" s="75">
        <v>45538</v>
      </c>
      <c r="B1085" s="75">
        <v>45544</v>
      </c>
      <c r="C1085" s="31">
        <v>8984.8799999999992</v>
      </c>
      <c r="D1085" s="59">
        <v>342.13</v>
      </c>
      <c r="E1085" s="51">
        <f t="shared" si="793"/>
        <v>9327.0099999999984</v>
      </c>
      <c r="F1085" s="78"/>
      <c r="G1085" s="60"/>
      <c r="H1085" s="51">
        <f t="shared" si="791"/>
        <v>112.42</v>
      </c>
      <c r="I1085" s="54">
        <f t="shared" si="790"/>
        <v>9439.4299999999985</v>
      </c>
    </row>
    <row r="1086" spans="1:9" ht="13.5" customHeight="1">
      <c r="A1086" s="75">
        <v>45545</v>
      </c>
      <c r="B1086" s="75">
        <v>45551</v>
      </c>
      <c r="C1086" s="31">
        <v>8674.73</v>
      </c>
      <c r="D1086" s="59">
        <v>342.13</v>
      </c>
      <c r="E1086" s="51">
        <f t="shared" si="793"/>
        <v>9016.8599999999988</v>
      </c>
      <c r="F1086" s="78"/>
      <c r="G1086" s="60"/>
      <c r="H1086" s="51">
        <f t="shared" si="791"/>
        <v>112.42</v>
      </c>
      <c r="I1086" s="54">
        <f t="shared" si="790"/>
        <v>9129.2799999999988</v>
      </c>
    </row>
    <row r="1087" spans="1:9" ht="13.5" customHeight="1">
      <c r="A1087" s="75">
        <v>45552</v>
      </c>
      <c r="B1087" s="75">
        <v>45558</v>
      </c>
      <c r="C1087" s="31">
        <v>8526.18</v>
      </c>
      <c r="D1087" s="59">
        <v>342.13</v>
      </c>
      <c r="E1087" s="51">
        <f t="shared" si="793"/>
        <v>8868.31</v>
      </c>
      <c r="F1087" s="78"/>
      <c r="G1087" s="60"/>
      <c r="H1087" s="51">
        <f t="shared" si="791"/>
        <v>112.42</v>
      </c>
      <c r="I1087" s="54">
        <f t="shared" si="790"/>
        <v>8980.73</v>
      </c>
    </row>
    <row r="1088" spans="1:9" ht="13.5" customHeight="1">
      <c r="A1088" s="75">
        <v>45559</v>
      </c>
      <c r="B1088" s="75">
        <v>45565</v>
      </c>
      <c r="C1088" s="31">
        <v>8654.5499999999993</v>
      </c>
      <c r="D1088" s="59">
        <v>342.13</v>
      </c>
      <c r="E1088" s="51">
        <f t="shared" si="793"/>
        <v>8996.6799999999985</v>
      </c>
      <c r="F1088" s="78"/>
      <c r="G1088" s="60"/>
      <c r="H1088" s="51">
        <f t="shared" si="791"/>
        <v>112.42</v>
      </c>
      <c r="I1088" s="54">
        <f t="shared" si="790"/>
        <v>9109.0999999999985</v>
      </c>
    </row>
    <row r="1089" spans="1:9" ht="13.5" customHeight="1">
      <c r="A1089" s="75">
        <v>45566</v>
      </c>
      <c r="B1089" s="75">
        <v>45572</v>
      </c>
      <c r="C1089" s="31">
        <v>8665.06</v>
      </c>
      <c r="D1089" s="59">
        <v>342.13</v>
      </c>
      <c r="E1089" s="51">
        <f t="shared" si="793"/>
        <v>9007.1899999999987</v>
      </c>
      <c r="F1089" s="78"/>
      <c r="G1089" s="60"/>
      <c r="H1089" s="51">
        <f t="shared" si="791"/>
        <v>112.42</v>
      </c>
      <c r="I1089" s="54">
        <f t="shared" si="790"/>
        <v>9119.6099999999988</v>
      </c>
    </row>
    <row r="1090" spans="1:9" ht="13.5" customHeight="1">
      <c r="A1090" s="75">
        <v>45573</v>
      </c>
      <c r="B1090" s="75">
        <v>45580</v>
      </c>
      <c r="C1090" s="31">
        <v>8967.06</v>
      </c>
      <c r="D1090" s="59">
        <v>342.13</v>
      </c>
      <c r="E1090" s="51">
        <f t="shared" si="793"/>
        <v>9309.1899999999987</v>
      </c>
      <c r="F1090" s="78"/>
      <c r="G1090" s="60"/>
      <c r="H1090" s="51">
        <f t="shared" si="791"/>
        <v>112.42</v>
      </c>
      <c r="I1090" s="54">
        <f t="shared" si="790"/>
        <v>9421.6099999999988</v>
      </c>
    </row>
    <row r="1091" spans="1:9" ht="13.5" customHeight="1">
      <c r="A1091" s="75">
        <v>45581</v>
      </c>
      <c r="B1091" s="75">
        <v>45582</v>
      </c>
      <c r="C1091" s="31">
        <v>9430</v>
      </c>
      <c r="D1091" s="59">
        <v>342.13</v>
      </c>
      <c r="E1091" s="51">
        <f t="shared" si="793"/>
        <v>9772.1299999999992</v>
      </c>
      <c r="F1091" s="78"/>
      <c r="G1091" s="60"/>
      <c r="H1091" s="51">
        <f t="shared" si="791"/>
        <v>112.42</v>
      </c>
      <c r="I1091" s="54">
        <f t="shared" si="790"/>
        <v>9884.5499999999993</v>
      </c>
    </row>
    <row r="1092" spans="1:9" ht="13.5" customHeight="1">
      <c r="A1092" s="75">
        <v>45583</v>
      </c>
      <c r="B1092" s="75">
        <v>45586</v>
      </c>
      <c r="C1092" s="31">
        <v>9430</v>
      </c>
      <c r="D1092" s="59">
        <v>366.77</v>
      </c>
      <c r="E1092" s="51">
        <f t="shared" si="793"/>
        <v>9796.77</v>
      </c>
      <c r="F1092" s="78"/>
      <c r="G1092" s="60"/>
      <c r="H1092" s="51">
        <f t="shared" si="791"/>
        <v>112.42</v>
      </c>
      <c r="I1092" s="54">
        <f t="shared" si="790"/>
        <v>9909.19</v>
      </c>
    </row>
    <row r="1093" spans="1:9" ht="13.5" customHeight="1">
      <c r="A1093" s="75">
        <v>45587</v>
      </c>
      <c r="B1093" s="75">
        <v>45593</v>
      </c>
      <c r="C1093" s="31">
        <v>8906.43</v>
      </c>
      <c r="D1093" s="59">
        <v>366.77</v>
      </c>
      <c r="E1093" s="51">
        <f t="shared" si="793"/>
        <v>9273.2000000000007</v>
      </c>
      <c r="F1093" s="78"/>
      <c r="G1093" s="60"/>
      <c r="H1093" s="51">
        <f t="shared" si="791"/>
        <v>112.42</v>
      </c>
      <c r="I1093" s="54">
        <f t="shared" si="790"/>
        <v>9385.6200000000008</v>
      </c>
    </row>
    <row r="1094" spans="1:9" ht="13.5" customHeight="1">
      <c r="A1094" s="75">
        <v>45594</v>
      </c>
      <c r="B1094" s="75">
        <v>45601</v>
      </c>
      <c r="C1094" s="31">
        <v>9073</v>
      </c>
      <c r="D1094" s="59">
        <v>366.77</v>
      </c>
      <c r="E1094" s="51">
        <f t="shared" si="793"/>
        <v>9439.77</v>
      </c>
      <c r="F1094" s="78"/>
      <c r="G1094" s="60"/>
      <c r="H1094" s="51">
        <f t="shared" si="791"/>
        <v>112.42</v>
      </c>
      <c r="I1094" s="54">
        <f t="shared" si="790"/>
        <v>9552.19</v>
      </c>
    </row>
    <row r="1095" spans="1:9" ht="13.5" customHeight="1">
      <c r="A1095" s="75">
        <v>45602</v>
      </c>
      <c r="B1095" s="75">
        <v>45602</v>
      </c>
      <c r="C1095" s="31">
        <v>9136.34</v>
      </c>
      <c r="D1095" s="59">
        <v>366.77</v>
      </c>
      <c r="E1095" s="51">
        <f t="shared" si="793"/>
        <v>9503.11</v>
      </c>
      <c r="F1095" s="78"/>
      <c r="G1095" s="60"/>
      <c r="H1095" s="51">
        <f t="shared" si="791"/>
        <v>112.42</v>
      </c>
      <c r="I1095" s="54">
        <f t="shared" si="790"/>
        <v>9615.5300000000007</v>
      </c>
    </row>
    <row r="1096" spans="1:9" ht="13.5" customHeight="1">
      <c r="A1096" s="75">
        <v>45603</v>
      </c>
      <c r="B1096" s="75">
        <v>45608</v>
      </c>
      <c r="C1096" s="31">
        <v>9136.34</v>
      </c>
      <c r="D1096" s="59">
        <v>396.73</v>
      </c>
      <c r="E1096" s="51">
        <f t="shared" ref="E1096" si="794">+IF(C1096+D1096&gt;0,C1096+D1096,"")</f>
        <v>9533.07</v>
      </c>
      <c r="F1096" s="78"/>
      <c r="G1096" s="60"/>
      <c r="H1096" s="51">
        <f t="shared" ref="H1096" si="795">+IF(E1096="","",112.42)</f>
        <v>112.42</v>
      </c>
      <c r="I1096" s="54">
        <f t="shared" ref="I1096" si="796">+IFERROR(E1096+G1096+H1096,"")</f>
        <v>9645.49</v>
      </c>
    </row>
    <row r="1097" spans="1:9" ht="13.5" customHeight="1">
      <c r="A1097" s="75">
        <f>+B1096+1</f>
        <v>45609</v>
      </c>
      <c r="B1097" s="75">
        <f>+A1097+5</f>
        <v>45614</v>
      </c>
      <c r="C1097" s="31">
        <v>9550.2800000000007</v>
      </c>
      <c r="D1097" s="59">
        <v>396.73</v>
      </c>
      <c r="E1097" s="51">
        <f t="shared" ref="E1097" si="797">+IF(C1097+D1097&gt;0,C1097+D1097,"")</f>
        <v>9947.01</v>
      </c>
      <c r="F1097" s="78"/>
      <c r="G1097" s="60"/>
      <c r="H1097" s="51">
        <f t="shared" ref="H1097" si="798">+IF(E1097="","",112.42)</f>
        <v>112.42</v>
      </c>
      <c r="I1097" s="54">
        <f t="shared" ref="I1097" si="799">+IFERROR(E1097+G1097+H1097,"")</f>
        <v>10059.43</v>
      </c>
    </row>
    <row r="1098" spans="1:9" ht="13.5" customHeight="1">
      <c r="A1098" s="75">
        <v>45615</v>
      </c>
      <c r="B1098" s="75">
        <v>45621</v>
      </c>
      <c r="C1098" s="31">
        <v>9272.18</v>
      </c>
      <c r="D1098" s="59">
        <v>396.73</v>
      </c>
      <c r="E1098" s="51">
        <f t="shared" ref="E1098" si="800">+IF(C1098+D1098&gt;0,C1098+D1098,"")</f>
        <v>9668.91</v>
      </c>
      <c r="F1098" s="78"/>
      <c r="G1098" s="60"/>
      <c r="H1098" s="51">
        <f t="shared" ref="H1098" si="801">+IF(E1098="","",112.42)</f>
        <v>112.42</v>
      </c>
      <c r="I1098" s="54">
        <f t="shared" ref="I1098" si="802">+IFERROR(E1098+G1098+H1098,"")</f>
        <v>9781.33</v>
      </c>
    </row>
    <row r="1099" spans="1:9" ht="13.5" customHeight="1">
      <c r="A1099" s="75">
        <v>45622</v>
      </c>
      <c r="B1099" s="75">
        <v>45626</v>
      </c>
      <c r="C1099" s="31">
        <v>9530.36</v>
      </c>
      <c r="D1099" s="59">
        <v>396.73</v>
      </c>
      <c r="E1099" s="51">
        <f t="shared" ref="E1099" si="803">+IF(C1099+D1099&gt;0,C1099+D1099,"")</f>
        <v>9927.09</v>
      </c>
      <c r="F1099" s="78"/>
      <c r="G1099" s="60"/>
      <c r="H1099" s="51">
        <f t="shared" ref="H1099" si="804">+IF(E1099="","",112.42)</f>
        <v>112.42</v>
      </c>
      <c r="I1099" s="54">
        <f t="shared" ref="I1099" si="805">+IFERROR(E1099+G1099+H1099,"")</f>
        <v>10039.51</v>
      </c>
    </row>
    <row r="1100" spans="1:9" ht="13.5" customHeight="1">
      <c r="A1100" s="75">
        <v>45627</v>
      </c>
      <c r="B1100" s="75">
        <v>45628</v>
      </c>
      <c r="C1100" s="31">
        <v>9530.36</v>
      </c>
      <c r="D1100" s="59">
        <v>431.45</v>
      </c>
      <c r="E1100" s="51">
        <f t="shared" ref="E1100" si="806">+IF(C1100+D1100&gt;0,C1100+D1100,"")</f>
        <v>9961.8100000000013</v>
      </c>
      <c r="F1100" s="78"/>
      <c r="G1100" s="60"/>
      <c r="H1100" s="51">
        <f t="shared" ref="H1100" si="807">+IF(E1100="","",112.42)</f>
        <v>112.42</v>
      </c>
      <c r="I1100" s="54">
        <f t="shared" ref="I1100" si="808">+IFERROR(E1100+G1100+H1100,"")</f>
        <v>10074.230000000001</v>
      </c>
    </row>
    <row r="1101" spans="1:9" ht="13.5" customHeight="1">
      <c r="A1101" s="75">
        <v>45629</v>
      </c>
      <c r="B1101" s="75">
        <v>45635</v>
      </c>
      <c r="C1101" s="31">
        <v>9436.56</v>
      </c>
      <c r="D1101" s="59">
        <v>431.45</v>
      </c>
      <c r="E1101" s="51">
        <f t="shared" ref="E1101" si="809">+IF(C1101+D1101&gt;0,C1101+D1101,"")</f>
        <v>9868.01</v>
      </c>
      <c r="F1101" s="78"/>
      <c r="G1101" s="60"/>
      <c r="H1101" s="51">
        <f t="shared" ref="H1101" si="810">+IF(E1101="","",112.42)</f>
        <v>112.42</v>
      </c>
      <c r="I1101" s="54">
        <f t="shared" ref="I1101" si="811">+IFERROR(E1101+G1101+H1101,"")</f>
        <v>9980.43</v>
      </c>
    </row>
    <row r="1102" spans="1:9" ht="13.5" customHeight="1">
      <c r="A1102" s="75">
        <v>45636</v>
      </c>
      <c r="B1102" s="75">
        <v>45642</v>
      </c>
      <c r="C1102" s="31">
        <v>9178.8700000000008</v>
      </c>
      <c r="D1102" s="59">
        <v>431.45</v>
      </c>
      <c r="E1102" s="51">
        <f t="shared" ref="E1102" si="812">+IF(C1102+D1102&gt;0,C1102+D1102,"")</f>
        <v>9610.3200000000015</v>
      </c>
      <c r="F1102" s="78"/>
      <c r="G1102" s="60"/>
      <c r="H1102" s="51">
        <f t="shared" ref="H1102" si="813">+IF(E1102="","",112.42)</f>
        <v>112.42</v>
      </c>
      <c r="I1102" s="54">
        <f t="shared" ref="I1102" si="814">+IFERROR(E1102+G1102+H1102,"")</f>
        <v>9722.7400000000016</v>
      </c>
    </row>
    <row r="1103" spans="1:9" ht="13.5" customHeight="1">
      <c r="A1103" s="75">
        <v>45643</v>
      </c>
      <c r="B1103" s="75">
        <v>45649</v>
      </c>
      <c r="C1103" s="31">
        <v>9248.2800000000007</v>
      </c>
      <c r="D1103" s="59">
        <v>431.45</v>
      </c>
      <c r="E1103" s="51">
        <f t="shared" ref="E1103" si="815">+IF(C1103+D1103&gt;0,C1103+D1103,"")</f>
        <v>9679.7300000000014</v>
      </c>
      <c r="F1103" s="78"/>
      <c r="G1103" s="60"/>
      <c r="H1103" s="51">
        <f t="shared" ref="H1103" si="816">+IF(E1103="","",112.42)</f>
        <v>112.42</v>
      </c>
      <c r="I1103" s="54">
        <f t="shared" ref="I1103" si="817">+IFERROR(E1103+G1103+H1103,"")</f>
        <v>9792.1500000000015</v>
      </c>
    </row>
    <row r="1104" spans="1:9" ht="13.5" customHeight="1">
      <c r="A1104" s="75">
        <v>45650</v>
      </c>
      <c r="B1104" s="75">
        <v>45656</v>
      </c>
      <c r="C1104" s="31">
        <v>9351.1299999999992</v>
      </c>
      <c r="D1104" s="59">
        <v>431.45</v>
      </c>
      <c r="E1104" s="51">
        <f t="shared" ref="E1104" si="818">+IF(C1104+D1104&gt;0,C1104+D1104,"")</f>
        <v>9782.58</v>
      </c>
      <c r="F1104" s="78"/>
      <c r="G1104" s="60"/>
      <c r="H1104" s="51">
        <f t="shared" ref="H1104" si="819">+IF(E1104="","",112.42)</f>
        <v>112.42</v>
      </c>
      <c r="I1104" s="54">
        <f t="shared" ref="I1104" si="820">+IFERROR(E1104+G1104+H1104,"")</f>
        <v>9895</v>
      </c>
    </row>
    <row r="1105" spans="1:9" ht="13.5" customHeight="1">
      <c r="A1105" s="75">
        <v>45657</v>
      </c>
      <c r="B1105" s="75">
        <f>+A1105</f>
        <v>45657</v>
      </c>
      <c r="C1105" s="31">
        <v>9353.89</v>
      </c>
      <c r="D1105" s="59">
        <v>431.45</v>
      </c>
      <c r="E1105" s="51">
        <f t="shared" ref="E1105:E1115" si="821">+IF(C1105+D1105&gt;0,C1105+D1105,"")</f>
        <v>9785.34</v>
      </c>
      <c r="F1105" s="78"/>
      <c r="G1105" s="60"/>
      <c r="H1105" s="51">
        <f t="shared" ref="H1105" si="822">+IF(E1105="","",112.42)</f>
        <v>112.42</v>
      </c>
      <c r="I1105" s="54">
        <f t="shared" ref="I1105:I1115" si="823">+IFERROR(E1105+G1105+H1105,"")</f>
        <v>9897.76</v>
      </c>
    </row>
    <row r="1106" spans="1:9" ht="13.5" customHeight="1">
      <c r="A1106" s="75">
        <f t="shared" ref="A1106:A1110" si="824">+B1105+1</f>
        <v>45658</v>
      </c>
      <c r="B1106" s="75">
        <f>+A1106+6</f>
        <v>45664</v>
      </c>
      <c r="C1106" s="31">
        <v>9353.89</v>
      </c>
      <c r="D1106" s="59">
        <v>431.45</v>
      </c>
      <c r="E1106" s="51">
        <f t="shared" ref="E1106" si="825">+IF(C1106+D1106&gt;0,C1106+D1106,"")</f>
        <v>9785.34</v>
      </c>
      <c r="F1106" s="78"/>
      <c r="G1106" s="60"/>
      <c r="H1106" s="51">
        <f>+IF(E1106="","",115.79)</f>
        <v>115.79</v>
      </c>
      <c r="I1106" s="54">
        <f t="shared" ref="I1106" si="826">+IFERROR(E1106+G1106+H1106,"")</f>
        <v>9901.130000000001</v>
      </c>
    </row>
    <row r="1107" spans="1:9" ht="13.5" customHeight="1">
      <c r="A1107" s="75">
        <f t="shared" si="824"/>
        <v>45665</v>
      </c>
      <c r="B1107" s="75">
        <f>+A1107+5</f>
        <v>45670</v>
      </c>
      <c r="C1107" s="31">
        <v>9872.32</v>
      </c>
      <c r="D1107" s="59">
        <v>431.45</v>
      </c>
      <c r="E1107" s="51">
        <f t="shared" si="821"/>
        <v>10303.77</v>
      </c>
      <c r="F1107" s="78"/>
      <c r="G1107" s="60"/>
      <c r="H1107" s="51">
        <f>+IF(E1107="","",115.79)</f>
        <v>115.79</v>
      </c>
      <c r="I1107" s="54">
        <f t="shared" si="823"/>
        <v>10419.560000000001</v>
      </c>
    </row>
    <row r="1108" spans="1:9" ht="13.5" customHeight="1">
      <c r="A1108" s="75">
        <f t="shared" si="824"/>
        <v>45671</v>
      </c>
      <c r="B1108" s="75">
        <f t="shared" ref="B1108:B1109" si="827">+A1108+6</f>
        <v>45677</v>
      </c>
      <c r="C1108" s="31">
        <v>9944.33</v>
      </c>
      <c r="D1108" s="59">
        <v>431.45</v>
      </c>
      <c r="E1108" s="51">
        <f t="shared" si="821"/>
        <v>10375.780000000001</v>
      </c>
      <c r="F1108" s="78"/>
      <c r="G1108" s="60"/>
      <c r="H1108" s="51">
        <f t="shared" ref="H1108:H1115" si="828">+IF(E1108="","",115.79)</f>
        <v>115.79</v>
      </c>
      <c r="I1108" s="54">
        <f t="shared" si="823"/>
        <v>10491.570000000002</v>
      </c>
    </row>
    <row r="1109" spans="1:9" ht="13.5" customHeight="1">
      <c r="A1109" s="75">
        <f t="shared" si="824"/>
        <v>45678</v>
      </c>
      <c r="B1109" s="75">
        <f t="shared" si="827"/>
        <v>45684</v>
      </c>
      <c r="C1109" s="31">
        <v>10631.82</v>
      </c>
      <c r="D1109" s="59">
        <v>431.45</v>
      </c>
      <c r="E1109" s="51">
        <f t="shared" si="821"/>
        <v>11063.27</v>
      </c>
      <c r="F1109" s="78"/>
      <c r="G1109" s="60"/>
      <c r="H1109" s="51">
        <f t="shared" si="828"/>
        <v>115.79</v>
      </c>
      <c r="I1109" s="54">
        <f t="shared" si="823"/>
        <v>11179.060000000001</v>
      </c>
    </row>
    <row r="1110" spans="1:9" ht="13.5" customHeight="1">
      <c r="A1110" s="75">
        <f t="shared" si="824"/>
        <v>45685</v>
      </c>
      <c r="B1110" s="75">
        <f>+A1110+3</f>
        <v>45688</v>
      </c>
      <c r="C1110" s="31">
        <v>10222.09</v>
      </c>
      <c r="D1110" s="59">
        <v>431.45</v>
      </c>
      <c r="E1110" s="51">
        <f t="shared" si="821"/>
        <v>10653.54</v>
      </c>
      <c r="F1110" s="78"/>
      <c r="G1110" s="60"/>
      <c r="H1110" s="51">
        <f t="shared" si="828"/>
        <v>115.79</v>
      </c>
      <c r="I1110" s="54">
        <f t="shared" si="823"/>
        <v>10769.330000000002</v>
      </c>
    </row>
    <row r="1111" spans="1:9" ht="13.5" customHeight="1">
      <c r="A1111" s="75">
        <f>+B1110+1</f>
        <v>45689</v>
      </c>
      <c r="B1111" s="75">
        <f>+A1111+2</f>
        <v>45691</v>
      </c>
      <c r="C1111" s="31">
        <v>10222.09</v>
      </c>
      <c r="D1111" s="59">
        <v>420.07</v>
      </c>
      <c r="E1111" s="51">
        <f t="shared" ref="E1111" si="829">+IF(C1111+D1111&gt;0,C1111+D1111,"")</f>
        <v>10642.16</v>
      </c>
      <c r="F1111" s="78"/>
      <c r="G1111" s="60"/>
      <c r="H1111" s="51">
        <f t="shared" ref="H1111" si="830">+IF(E1111="","",115.79)</f>
        <v>115.79</v>
      </c>
      <c r="I1111" s="54">
        <f t="shared" ref="I1111" si="831">+IFERROR(E1111+G1111+H1111,"")</f>
        <v>10757.95</v>
      </c>
    </row>
    <row r="1112" spans="1:9" ht="13.5" customHeight="1">
      <c r="A1112" s="75">
        <f>+B1111+1</f>
        <v>45692</v>
      </c>
      <c r="B1112" s="75">
        <f t="shared" ref="B1112:B1117" si="832">+A1112+6</f>
        <v>45698</v>
      </c>
      <c r="C1112" s="31">
        <v>9690.14</v>
      </c>
      <c r="D1112" s="59">
        <v>420.07</v>
      </c>
      <c r="E1112" s="51">
        <f t="shared" si="821"/>
        <v>10110.209999999999</v>
      </c>
      <c r="F1112" s="78"/>
      <c r="G1112" s="60"/>
      <c r="H1112" s="51">
        <f t="shared" si="828"/>
        <v>115.79</v>
      </c>
      <c r="I1112" s="54">
        <f t="shared" si="823"/>
        <v>10226</v>
      </c>
    </row>
    <row r="1113" spans="1:9" ht="13.5" customHeight="1">
      <c r="A1113" s="75">
        <f>+B1112+1</f>
        <v>45699</v>
      </c>
      <c r="B1113" s="75">
        <f t="shared" si="832"/>
        <v>45705</v>
      </c>
      <c r="C1113" s="31">
        <v>9701.74</v>
      </c>
      <c r="D1113" s="59">
        <v>420.07</v>
      </c>
      <c r="E1113" s="51">
        <f t="shared" si="821"/>
        <v>10121.81</v>
      </c>
      <c r="F1113" s="78"/>
      <c r="G1113" s="60"/>
      <c r="H1113" s="51">
        <f t="shared" si="828"/>
        <v>115.79</v>
      </c>
      <c r="I1113" s="54">
        <f t="shared" si="823"/>
        <v>10237.6</v>
      </c>
    </row>
    <row r="1114" spans="1:9" ht="13.5" customHeight="1">
      <c r="A1114" s="75">
        <f t="shared" ref="A1114:A1115" si="833">+B1113+1</f>
        <v>45706</v>
      </c>
      <c r="B1114" s="75">
        <f t="shared" si="832"/>
        <v>45712</v>
      </c>
      <c r="C1114" s="31">
        <v>9775.5499999999993</v>
      </c>
      <c r="D1114" s="59">
        <v>420.07</v>
      </c>
      <c r="E1114" s="51">
        <f t="shared" si="821"/>
        <v>10195.619999999999</v>
      </c>
      <c r="F1114" s="78"/>
      <c r="G1114" s="60"/>
      <c r="H1114" s="51">
        <f t="shared" si="828"/>
        <v>115.79</v>
      </c>
      <c r="I1114" s="54">
        <f t="shared" si="823"/>
        <v>10311.41</v>
      </c>
    </row>
    <row r="1115" spans="1:9" ht="13.5" customHeight="1">
      <c r="A1115" s="75">
        <f t="shared" si="833"/>
        <v>45713</v>
      </c>
      <c r="B1115" s="75">
        <f t="shared" si="832"/>
        <v>45719</v>
      </c>
      <c r="C1115" s="31">
        <v>9546.44</v>
      </c>
      <c r="D1115" s="59">
        <v>420.07</v>
      </c>
      <c r="E1115" s="51">
        <f t="shared" si="821"/>
        <v>9966.51</v>
      </c>
      <c r="F1115" s="78"/>
      <c r="G1115" s="60"/>
      <c r="H1115" s="51">
        <f t="shared" si="828"/>
        <v>115.79</v>
      </c>
      <c r="I1115" s="54">
        <f t="shared" si="823"/>
        <v>10082.300000000001</v>
      </c>
    </row>
    <row r="1116" spans="1:9" ht="14.25">
      <c r="A1116" s="75">
        <f t="shared" ref="A1116" si="834">+B1115+1</f>
        <v>45720</v>
      </c>
      <c r="B1116" s="75">
        <f t="shared" si="832"/>
        <v>45726</v>
      </c>
      <c r="C1116" s="31">
        <v>9385.2092306000013</v>
      </c>
      <c r="D1116" s="59">
        <v>420.07</v>
      </c>
      <c r="E1116" s="51">
        <f t="shared" ref="E1116" si="835">+IF(C1116+D1116&gt;0,C1116+D1116,"")</f>
        <v>9805.279230600001</v>
      </c>
      <c r="F1116" s="78"/>
      <c r="G1116" s="60"/>
      <c r="H1116" s="51">
        <f t="shared" ref="H1116" si="836">+IF(E1116="","",115.79)</f>
        <v>115.79</v>
      </c>
      <c r="I1116" s="54">
        <f t="shared" ref="I1116" si="837">+IFERROR(E1116+G1116+H1116,"")</f>
        <v>9921.0692306000019</v>
      </c>
    </row>
    <row r="1117" spans="1:9" ht="14.25">
      <c r="A1117" s="75">
        <f t="shared" ref="A1117:A1118" si="838">+B1116+1</f>
        <v>45727</v>
      </c>
      <c r="B1117" s="75">
        <f t="shared" si="832"/>
        <v>45733</v>
      </c>
      <c r="C1117" s="31">
        <v>8988.2861831999999</v>
      </c>
      <c r="D1117" s="59">
        <v>420.07</v>
      </c>
      <c r="E1117" s="51">
        <f t="shared" ref="E1117:E1134" si="839">+IF(C1117+D1117&gt;0,C1117+D1117,"")</f>
        <v>9408.3561831999996</v>
      </c>
      <c r="F1117" s="78"/>
      <c r="G1117" s="60"/>
      <c r="H1117" s="51">
        <f t="shared" ref="H1117:H1134" si="840">+IF(E1117="","",115.79)</f>
        <v>115.79</v>
      </c>
      <c r="I1117" s="54">
        <f t="shared" ref="I1117:I1134" si="841">+IFERROR(E1117+G1117+H1117,"")</f>
        <v>9524.1461832000005</v>
      </c>
    </row>
    <row r="1118" spans="1:9" ht="14.25">
      <c r="A1118" s="75">
        <f t="shared" si="838"/>
        <v>45734</v>
      </c>
      <c r="B1118" s="75">
        <f>+A1118+3</f>
        <v>45737</v>
      </c>
      <c r="C1118" s="31">
        <v>8683.14</v>
      </c>
      <c r="D1118" s="59">
        <v>420.07</v>
      </c>
      <c r="E1118" s="51">
        <f t="shared" si="839"/>
        <v>9103.2099999999991</v>
      </c>
      <c r="F1118" s="78"/>
      <c r="G1118" s="60"/>
      <c r="H1118" s="51">
        <f t="shared" si="840"/>
        <v>115.79</v>
      </c>
      <c r="I1118" s="54">
        <f t="shared" si="841"/>
        <v>9219</v>
      </c>
    </row>
    <row r="1119" spans="1:9" ht="14.25">
      <c r="A1119" s="75">
        <f t="shared" ref="A1119" si="842">+B1118+1</f>
        <v>45738</v>
      </c>
      <c r="B1119" s="75">
        <f>+A1119+3</f>
        <v>45741</v>
      </c>
      <c r="C1119" s="31">
        <v>8683.14</v>
      </c>
      <c r="D1119" s="59">
        <v>415.18</v>
      </c>
      <c r="E1119" s="51">
        <f t="shared" ref="E1119" si="843">+IF(C1119+D1119&gt;0,C1119+D1119,"")</f>
        <v>9098.32</v>
      </c>
      <c r="F1119" s="78"/>
      <c r="G1119" s="60"/>
      <c r="H1119" s="51">
        <f t="shared" ref="H1119" si="844">+IF(E1119="","",115.79)</f>
        <v>115.79</v>
      </c>
      <c r="I1119" s="54">
        <f t="shared" ref="I1119" si="845">+IFERROR(E1119+G1119+H1119,"")</f>
        <v>9214.11</v>
      </c>
    </row>
    <row r="1120" spans="1:9" ht="14.25">
      <c r="A1120" s="75">
        <f t="shared" ref="A1120:A1121" si="846">+B1119+1</f>
        <v>45742</v>
      </c>
      <c r="B1120" s="75">
        <f>+A1120+5</f>
        <v>45747</v>
      </c>
      <c r="C1120" s="31">
        <v>8811.15</v>
      </c>
      <c r="D1120" s="59">
        <v>415.18</v>
      </c>
      <c r="E1120" s="51">
        <f t="shared" ref="E1120" si="847">+IF(C1120+D1120&gt;0,C1120+D1120,"")</f>
        <v>9226.33</v>
      </c>
      <c r="F1120" s="78"/>
      <c r="G1120" s="60"/>
      <c r="H1120" s="51">
        <f t="shared" ref="H1120" si="848">+IF(E1120="","",115.79)</f>
        <v>115.79</v>
      </c>
      <c r="I1120" s="54">
        <f t="shared" ref="I1120" si="849">+IFERROR(E1120+G1120+H1120,"")</f>
        <v>9342.1200000000008</v>
      </c>
    </row>
    <row r="1121" spans="1:9" ht="14.25">
      <c r="A1121" s="75">
        <f t="shared" si="846"/>
        <v>45748</v>
      </c>
      <c r="B1121" s="75">
        <f>+A1121+6</f>
        <v>45754</v>
      </c>
      <c r="C1121" s="31">
        <v>9014.7999999999993</v>
      </c>
      <c r="D1121" s="59">
        <v>415.18</v>
      </c>
      <c r="E1121" s="51">
        <f t="shared" si="839"/>
        <v>9429.98</v>
      </c>
      <c r="F1121" s="78"/>
      <c r="G1121" s="60"/>
      <c r="H1121" s="51">
        <f t="shared" si="840"/>
        <v>115.79</v>
      </c>
      <c r="I1121" s="54">
        <f t="shared" si="841"/>
        <v>9545.77</v>
      </c>
    </row>
    <row r="1122" spans="1:9" ht="14.25">
      <c r="A1122" s="75">
        <f t="shared" ref="A1122" si="850">+B1121+1</f>
        <v>45755</v>
      </c>
      <c r="B1122" s="75">
        <f>+A1122+6</f>
        <v>45761</v>
      </c>
      <c r="C1122" s="31">
        <v>9000.56</v>
      </c>
      <c r="D1122" s="59">
        <v>415.18</v>
      </c>
      <c r="E1122" s="51">
        <f t="shared" ref="E1122" si="851">+IF(C1122+D1122&gt;0,C1122+D1122,"")</f>
        <v>9415.74</v>
      </c>
      <c r="F1122" s="78"/>
      <c r="G1122" s="60"/>
      <c r="H1122" s="51">
        <f t="shared" ref="H1122" si="852">+IF(E1122="","",115.79)</f>
        <v>115.79</v>
      </c>
      <c r="I1122" s="54">
        <f t="shared" ref="I1122" si="853">+IFERROR(E1122+G1122+H1122,"")</f>
        <v>9531.5300000000007</v>
      </c>
    </row>
    <row r="1123" spans="1:9" ht="14.25">
      <c r="A1123" s="75">
        <f t="shared" ref="A1123" si="854">+B1122+1</f>
        <v>45762</v>
      </c>
      <c r="B1123" s="75">
        <f>+A1123+6</f>
        <v>45768</v>
      </c>
      <c r="C1123" s="31">
        <v>8684.84</v>
      </c>
      <c r="D1123" s="59">
        <v>415.18</v>
      </c>
      <c r="E1123" s="51">
        <f t="shared" si="839"/>
        <v>9100.02</v>
      </c>
      <c r="F1123" s="78"/>
      <c r="G1123" s="60"/>
      <c r="H1123" s="51">
        <f t="shared" si="840"/>
        <v>115.79</v>
      </c>
      <c r="I1123" s="54">
        <f t="shared" si="841"/>
        <v>9215.8100000000013</v>
      </c>
    </row>
    <row r="1124" spans="1:9" ht="14.25">
      <c r="A1124" s="75">
        <f t="shared" ref="A1124" si="855">+B1123+1</f>
        <v>45769</v>
      </c>
      <c r="B1124" s="75">
        <f>+A1124+6</f>
        <v>45775</v>
      </c>
      <c r="C1124" s="31">
        <v>8678.2900000000009</v>
      </c>
      <c r="D1124" s="59">
        <v>415.18</v>
      </c>
      <c r="E1124" s="51">
        <f t="shared" si="839"/>
        <v>9093.4700000000012</v>
      </c>
      <c r="F1124" s="78"/>
      <c r="G1124" s="60"/>
      <c r="H1124" s="51">
        <f t="shared" si="840"/>
        <v>115.79</v>
      </c>
      <c r="I1124" s="54">
        <f t="shared" si="841"/>
        <v>9209.260000000002</v>
      </c>
    </row>
    <row r="1125" spans="1:9" ht="14.25">
      <c r="A1125" s="75">
        <f t="shared" ref="A1125" si="856">+B1124+1</f>
        <v>45776</v>
      </c>
      <c r="B1125" s="75">
        <f>+A1125+6</f>
        <v>45782</v>
      </c>
      <c r="C1125" s="31">
        <v>8695.36</v>
      </c>
      <c r="D1125" s="59">
        <v>415.18</v>
      </c>
      <c r="E1125" s="51">
        <f t="shared" si="839"/>
        <v>9110.5400000000009</v>
      </c>
      <c r="F1125" s="78"/>
      <c r="G1125" s="60"/>
      <c r="H1125" s="51">
        <f t="shared" si="840"/>
        <v>115.79</v>
      </c>
      <c r="I1125" s="54">
        <f t="shared" si="841"/>
        <v>9226.3300000000017</v>
      </c>
    </row>
    <row r="1126" spans="1:9" ht="14.25">
      <c r="A1126" s="75">
        <f t="shared" ref="A1126" si="857">+B1125+1</f>
        <v>45783</v>
      </c>
      <c r="B1126" s="75">
        <f>+A1126+6</f>
        <v>45789</v>
      </c>
      <c r="C1126" s="31">
        <v>8317.1299999999992</v>
      </c>
      <c r="D1126" s="59">
        <v>415.18</v>
      </c>
      <c r="E1126" s="51">
        <f t="shared" si="839"/>
        <v>8732.31</v>
      </c>
      <c r="F1126" s="78"/>
      <c r="G1126" s="60"/>
      <c r="H1126" s="51">
        <f t="shared" si="840"/>
        <v>115.79</v>
      </c>
      <c r="I1126" s="54">
        <f t="shared" si="841"/>
        <v>8848.1</v>
      </c>
    </row>
    <row r="1127" spans="1:9" ht="14.25">
      <c r="A1127" s="75"/>
      <c r="B1127" s="75"/>
      <c r="C1127" s="31"/>
      <c r="D1127" s="59"/>
      <c r="E1127" s="51" t="str">
        <f t="shared" si="839"/>
        <v/>
      </c>
      <c r="F1127" s="78"/>
      <c r="G1127" s="60"/>
      <c r="H1127" s="51" t="str">
        <f t="shared" si="840"/>
        <v/>
      </c>
      <c r="I1127" s="54" t="str">
        <f t="shared" si="841"/>
        <v/>
      </c>
    </row>
    <row r="1128" spans="1:9" ht="14.25">
      <c r="A1128" s="75"/>
      <c r="B1128" s="75"/>
      <c r="C1128" s="31"/>
      <c r="D1128" s="59"/>
      <c r="E1128" s="51" t="str">
        <f t="shared" si="839"/>
        <v/>
      </c>
      <c r="F1128" s="78"/>
      <c r="G1128" s="60"/>
      <c r="H1128" s="51" t="str">
        <f t="shared" si="840"/>
        <v/>
      </c>
      <c r="I1128" s="54" t="str">
        <f t="shared" si="841"/>
        <v/>
      </c>
    </row>
    <row r="1129" spans="1:9" ht="14.25">
      <c r="A1129" s="75"/>
      <c r="B1129" s="75"/>
      <c r="C1129" s="31"/>
      <c r="D1129" s="59"/>
      <c r="E1129" s="51" t="str">
        <f t="shared" si="839"/>
        <v/>
      </c>
      <c r="F1129" s="78"/>
      <c r="G1129" s="60"/>
      <c r="H1129" s="51" t="str">
        <f t="shared" si="840"/>
        <v/>
      </c>
      <c r="I1129" s="54" t="str">
        <f t="shared" si="841"/>
        <v/>
      </c>
    </row>
    <row r="1130" spans="1:9" ht="14.25">
      <c r="A1130" s="75"/>
      <c r="B1130" s="75"/>
      <c r="C1130" s="31"/>
      <c r="D1130" s="59"/>
      <c r="E1130" s="51" t="str">
        <f t="shared" si="839"/>
        <v/>
      </c>
      <c r="F1130" s="78"/>
      <c r="G1130" s="60"/>
      <c r="H1130" s="51" t="str">
        <f t="shared" si="840"/>
        <v/>
      </c>
      <c r="I1130" s="54" t="str">
        <f t="shared" si="841"/>
        <v/>
      </c>
    </row>
    <row r="1131" spans="1:9" ht="14.25">
      <c r="A1131" s="75"/>
      <c r="B1131" s="75"/>
      <c r="C1131" s="31"/>
      <c r="D1131" s="59"/>
      <c r="E1131" s="51" t="str">
        <f t="shared" si="839"/>
        <v/>
      </c>
      <c r="F1131" s="78"/>
      <c r="G1131" s="60"/>
      <c r="H1131" s="51" t="str">
        <f t="shared" si="840"/>
        <v/>
      </c>
      <c r="I1131" s="54" t="str">
        <f t="shared" si="841"/>
        <v/>
      </c>
    </row>
    <row r="1132" spans="1:9" ht="14.25">
      <c r="A1132" s="75"/>
      <c r="B1132" s="75"/>
      <c r="C1132" s="31"/>
      <c r="D1132" s="59"/>
      <c r="E1132" s="51" t="str">
        <f t="shared" si="839"/>
        <v/>
      </c>
      <c r="F1132" s="78"/>
      <c r="G1132" s="60"/>
      <c r="H1132" s="51" t="str">
        <f t="shared" si="840"/>
        <v/>
      </c>
      <c r="I1132" s="54" t="str">
        <f t="shared" si="841"/>
        <v/>
      </c>
    </row>
    <row r="1133" spans="1:9" ht="14.25">
      <c r="A1133" s="75"/>
      <c r="B1133" s="75"/>
      <c r="C1133" s="31"/>
      <c r="D1133" s="59"/>
      <c r="E1133" s="51" t="str">
        <f t="shared" si="839"/>
        <v/>
      </c>
      <c r="F1133" s="78"/>
      <c r="G1133" s="60"/>
      <c r="H1133" s="51" t="str">
        <f t="shared" si="840"/>
        <v/>
      </c>
      <c r="I1133" s="54" t="str">
        <f t="shared" si="841"/>
        <v/>
      </c>
    </row>
    <row r="1134" spans="1:9" ht="14.25">
      <c r="A1134" s="75"/>
      <c r="B1134" s="75"/>
      <c r="C1134" s="31"/>
      <c r="D1134" s="59"/>
      <c r="E1134" s="51" t="str">
        <f t="shared" si="839"/>
        <v/>
      </c>
      <c r="F1134" s="78"/>
      <c r="G1134" s="60"/>
      <c r="H1134" s="51" t="str">
        <f t="shared" si="840"/>
        <v/>
      </c>
      <c r="I1134" s="54" t="str">
        <f t="shared" si="841"/>
        <v/>
      </c>
    </row>
  </sheetData>
  <sheetProtection algorithmName="SHA-512" hashValue="8jSSMaDAWEt948mil2r2e7UEb/IjaPgNlyLl6DVdxQpqPa0D+FoD2neeFiuRqs7XjA4vT+ACM4suklGySlAohQ==" saltValue="HodfzlHZ6/nsmVG+Mk4EHQ==" spinCount="100000" sheet="1" formatCells="0" formatColumns="0" formatRows="0" insertColumns="0" insertRows="0" insertHyperlinks="0" deleteColumns="0" deleteRows="0" sort="0" autoFilter="0" pivotTables="0"/>
  <mergeCells count="9">
    <mergeCell ref="E1:I1"/>
    <mergeCell ref="C3:E3"/>
    <mergeCell ref="A6:B7"/>
    <mergeCell ref="C2:I2"/>
    <mergeCell ref="C50:C51"/>
    <mergeCell ref="A4:H4"/>
    <mergeCell ref="C79:C80"/>
    <mergeCell ref="C69:C70"/>
    <mergeCell ref="C59:C60"/>
  </mergeCells>
  <conditionalFormatting sqref="C8:C50">
    <cfRule type="cellIs" dxfId="11" priority="5204" stopIfTrue="1" operator="equal">
      <formula>0</formula>
    </cfRule>
  </conditionalFormatting>
  <conditionalFormatting sqref="C52:C59">
    <cfRule type="cellIs" dxfId="10" priority="5158" stopIfTrue="1" operator="equal">
      <formula>0</formula>
    </cfRule>
  </conditionalFormatting>
  <conditionalFormatting sqref="C61:C69">
    <cfRule type="cellIs" dxfId="9" priority="5098" stopIfTrue="1" operator="equal">
      <formula>0</formula>
    </cfRule>
  </conditionalFormatting>
  <conditionalFormatting sqref="C71:C79">
    <cfRule type="cellIs" dxfId="8" priority="5053" stopIfTrue="1" operator="equal">
      <formula>0</formula>
    </cfRule>
  </conditionalFormatting>
  <conditionalFormatting sqref="C81:C1134">
    <cfRule type="cellIs" dxfId="7" priority="73" stopIfTrue="1" operator="equal">
      <formula>0</formula>
    </cfRule>
  </conditionalFormatting>
  <conditionalFormatting sqref="D8:E1023">
    <cfRule type="cellIs" dxfId="6" priority="49" stopIfTrue="1" operator="equal">
      <formula>0</formula>
    </cfRule>
  </conditionalFormatting>
  <conditionalFormatting sqref="D1024:H1134">
    <cfRule type="cellIs" dxfId="5" priority="1" stopIfTrue="1" operator="equal">
      <formula>0</formula>
    </cfRule>
  </conditionalFormatting>
  <conditionalFormatting sqref="F32:F273 G273:H273">
    <cfRule type="cellIs" dxfId="4" priority="4126" stopIfTrue="1" operator="equal">
      <formula>0</formula>
    </cfRule>
  </conditionalFormatting>
  <conditionalFormatting sqref="F274:H1023">
    <cfRule type="cellIs" dxfId="3" priority="50" stopIfTrue="1" operator="equal">
      <formula>0</formula>
    </cfRule>
  </conditionalFormatting>
  <conditionalFormatting sqref="F8:I31 G32:I272">
    <cfRule type="cellIs" dxfId="2" priority="5385" stopIfTrue="1" operator="equal">
      <formula>0</formula>
    </cfRule>
  </conditionalFormatting>
  <conditionalFormatting sqref="I273:I1134">
    <cfRule type="cellIs" dxfId="1" priority="80" stopIfTrue="1" operator="equal">
      <formula>0</formula>
    </cfRule>
  </conditionalFormatting>
  <printOptions horizontalCentered="1" verticalCentered="1"/>
  <pageMargins left="0.39370078740157483" right="0.39370078740157483" top="0" bottom="0" header="0" footer="0"/>
  <pageSetup scale="75" orientation="portrait" r:id="rId1"/>
  <headerFooter alignWithMargins="0"/>
  <ignoredErrors>
    <ignoredError sqref="E51 H453" formula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C154"/>
  <sheetViews>
    <sheetView topLeftCell="A135" zoomScale="80" zoomScaleNormal="80" workbookViewId="0">
      <selection activeCell="C154" sqref="C154"/>
    </sheetView>
  </sheetViews>
  <sheetFormatPr baseColWidth="10" defaultColWidth="11.5703125" defaultRowHeight="12.75"/>
  <cols>
    <col min="1" max="1" width="81.7109375" bestFit="1" customWidth="1"/>
    <col min="2" max="2" width="16.28515625" customWidth="1"/>
    <col min="3" max="3" width="17.7109375" customWidth="1"/>
    <col min="4" max="4" width="16.7109375" customWidth="1"/>
    <col min="5" max="5" width="15.7109375" customWidth="1"/>
  </cols>
  <sheetData>
    <row r="1" spans="1:5" ht="13.5" hidden="1" thickBot="1">
      <c r="A1" t="s">
        <v>26</v>
      </c>
    </row>
    <row r="2" spans="1:5" ht="51" hidden="1" customHeight="1">
      <c r="A2" s="8" t="s">
        <v>11</v>
      </c>
      <c r="B2" s="7" t="s">
        <v>10</v>
      </c>
      <c r="C2" s="7" t="s">
        <v>9</v>
      </c>
      <c r="D2" s="7" t="s">
        <v>8</v>
      </c>
      <c r="E2" s="16" t="s">
        <v>7</v>
      </c>
    </row>
    <row r="3" spans="1:5" hidden="1">
      <c r="A3" s="4"/>
      <c r="B3" s="3"/>
      <c r="C3" s="9"/>
      <c r="D3" s="3"/>
      <c r="E3" s="13"/>
    </row>
    <row r="4" spans="1:5" hidden="1">
      <c r="A4" s="4" t="s">
        <v>6</v>
      </c>
      <c r="B4" s="3">
        <v>371.08</v>
      </c>
      <c r="C4" s="15">
        <v>59.19</v>
      </c>
      <c r="D4" s="14">
        <v>17.03</v>
      </c>
      <c r="E4" s="13">
        <f>+B4+C4+D4</f>
        <v>447.29999999999995</v>
      </c>
    </row>
    <row r="5" spans="1:5" hidden="1">
      <c r="A5" s="4"/>
      <c r="B5" s="3"/>
      <c r="C5" s="9"/>
      <c r="D5" s="3"/>
      <c r="E5" s="13"/>
    </row>
    <row r="6" spans="1:5" hidden="1">
      <c r="A6" s="4" t="s">
        <v>5</v>
      </c>
      <c r="B6" s="3">
        <v>67.66</v>
      </c>
      <c r="C6" s="9">
        <v>0</v>
      </c>
      <c r="D6" s="3">
        <v>0</v>
      </c>
      <c r="E6" s="13">
        <f>+B6+C6</f>
        <v>67.66</v>
      </c>
    </row>
    <row r="7" spans="1:5" ht="13.5" hidden="1" thickBot="1">
      <c r="A7" s="2"/>
      <c r="B7" s="1"/>
      <c r="C7" s="12"/>
      <c r="D7" s="1"/>
      <c r="E7" s="11"/>
    </row>
    <row r="8" spans="1:5" hidden="1"/>
    <row r="9" spans="1:5" hidden="1">
      <c r="A9" s="10" t="s">
        <v>25</v>
      </c>
    </row>
    <row r="10" spans="1:5" hidden="1"/>
    <row r="11" spans="1:5" ht="13.5" hidden="1" thickBot="1"/>
    <row r="12" spans="1:5" ht="15.75" hidden="1" customHeight="1">
      <c r="A12" s="8" t="s">
        <v>4</v>
      </c>
      <c r="B12" s="7" t="s">
        <v>3</v>
      </c>
    </row>
    <row r="13" spans="1:5" hidden="1">
      <c r="A13" s="6" t="s">
        <v>0</v>
      </c>
      <c r="B13" s="5" t="s">
        <v>0</v>
      </c>
    </row>
    <row r="14" spans="1:5" hidden="1">
      <c r="A14" s="4" t="s">
        <v>2</v>
      </c>
      <c r="B14" s="3">
        <v>86.42</v>
      </c>
    </row>
    <row r="15" spans="1:5" ht="13.5" hidden="1" thickBot="1">
      <c r="A15" s="2" t="s">
        <v>1</v>
      </c>
      <c r="B15" s="1"/>
    </row>
    <row r="17" spans="1:5">
      <c r="A17" s="28" t="s">
        <v>29</v>
      </c>
    </row>
    <row r="18" spans="1:5" ht="13.5" thickBot="1"/>
    <row r="19" spans="1:5" ht="51" customHeight="1">
      <c r="A19" s="8" t="s">
        <v>11</v>
      </c>
      <c r="B19" s="7" t="s">
        <v>10</v>
      </c>
      <c r="C19" s="7" t="s">
        <v>9</v>
      </c>
      <c r="D19" s="7" t="s">
        <v>8</v>
      </c>
      <c r="E19" s="16" t="s">
        <v>7</v>
      </c>
    </row>
    <row r="20" spans="1:5">
      <c r="A20" s="4"/>
      <c r="B20" s="3"/>
      <c r="C20" s="9"/>
      <c r="D20" s="3"/>
      <c r="E20" s="13"/>
    </row>
    <row r="21" spans="1:5">
      <c r="A21" s="4" t="s">
        <v>6</v>
      </c>
      <c r="B21" s="3">
        <v>382.21</v>
      </c>
      <c r="C21" s="15">
        <v>60.64</v>
      </c>
      <c r="D21" s="14">
        <v>17.440000000000001</v>
      </c>
      <c r="E21" s="13">
        <f>+B21+C21+D21</f>
        <v>460.28999999999996</v>
      </c>
    </row>
    <row r="22" spans="1:5">
      <c r="A22" s="4"/>
      <c r="B22" s="3"/>
      <c r="C22" s="9"/>
      <c r="D22" s="3"/>
      <c r="E22" s="13"/>
    </row>
    <row r="23" spans="1:5">
      <c r="A23" s="4" t="s">
        <v>5</v>
      </c>
      <c r="B23" s="3">
        <v>69.69</v>
      </c>
      <c r="C23" s="9">
        <v>0</v>
      </c>
      <c r="D23" s="3">
        <v>0</v>
      </c>
      <c r="E23" s="13">
        <f>+B23+C23</f>
        <v>69.69</v>
      </c>
    </row>
    <row r="24" spans="1:5" ht="13.5" thickBot="1">
      <c r="A24" s="2"/>
      <c r="B24" s="1"/>
      <c r="C24" s="12"/>
      <c r="D24" s="1"/>
      <c r="E24" s="11"/>
    </row>
    <row r="26" spans="1:5">
      <c r="A26" s="10" t="s">
        <v>25</v>
      </c>
    </row>
    <row r="28" spans="1:5" ht="13.5" thickBot="1"/>
    <row r="29" spans="1:5" ht="15.75" customHeight="1">
      <c r="A29" s="8" t="s">
        <v>4</v>
      </c>
      <c r="B29" s="7" t="s">
        <v>3</v>
      </c>
    </row>
    <row r="30" spans="1:5">
      <c r="A30" s="6" t="s">
        <v>0</v>
      </c>
      <c r="B30" s="5" t="s">
        <v>0</v>
      </c>
    </row>
    <row r="31" spans="1:5">
      <c r="A31" s="4" t="s">
        <v>2</v>
      </c>
      <c r="B31" s="3">
        <v>86.42</v>
      </c>
    </row>
    <row r="32" spans="1:5" ht="13.5" thickBot="1">
      <c r="A32" s="2" t="s">
        <v>1</v>
      </c>
      <c r="B32" s="1"/>
    </row>
    <row r="37" spans="1:11">
      <c r="A37" s="28" t="s">
        <v>30</v>
      </c>
    </row>
    <row r="38" spans="1:11" ht="13.5" thickBot="1"/>
    <row r="39" spans="1:11" ht="48">
      <c r="A39" s="8" t="s">
        <v>11</v>
      </c>
      <c r="B39" s="7" t="s">
        <v>10</v>
      </c>
      <c r="C39" s="7" t="s">
        <v>9</v>
      </c>
      <c r="D39" s="7" t="s">
        <v>8</v>
      </c>
      <c r="E39" s="16" t="s">
        <v>7</v>
      </c>
    </row>
    <row r="40" spans="1:11">
      <c r="A40" s="4"/>
      <c r="B40" s="3"/>
      <c r="C40" s="9"/>
      <c r="D40" s="3"/>
      <c r="E40" s="13"/>
    </row>
    <row r="41" spans="1:11">
      <c r="A41" s="4" t="s">
        <v>6</v>
      </c>
      <c r="B41" s="3">
        <v>393.68</v>
      </c>
      <c r="C41" s="15">
        <v>61.81</v>
      </c>
      <c r="D41" s="14">
        <v>17.78</v>
      </c>
      <c r="E41" s="13">
        <f>+B41+C41+D41</f>
        <v>473.27</v>
      </c>
      <c r="G41" s="30"/>
      <c r="H41" s="30"/>
      <c r="I41" s="30"/>
      <c r="J41" s="30"/>
      <c r="K41" s="30"/>
    </row>
    <row r="42" spans="1:11">
      <c r="A42" s="4"/>
      <c r="B42" s="3"/>
      <c r="C42" s="9"/>
      <c r="D42" s="3"/>
      <c r="E42" s="13"/>
    </row>
    <row r="43" spans="1:11">
      <c r="A43" s="4" t="s">
        <v>5</v>
      </c>
      <c r="B43" s="3">
        <v>71.78</v>
      </c>
      <c r="C43" s="9">
        <v>0</v>
      </c>
      <c r="D43" s="3">
        <v>0</v>
      </c>
      <c r="E43" s="13">
        <f>+B43+C43</f>
        <v>71.78</v>
      </c>
    </row>
    <row r="44" spans="1:11" ht="13.5" thickBot="1">
      <c r="A44" s="2"/>
      <c r="B44" s="1"/>
      <c r="C44" s="12"/>
      <c r="D44" s="1"/>
      <c r="E44" s="11"/>
    </row>
    <row r="46" spans="1:11">
      <c r="A46" s="10" t="s">
        <v>25</v>
      </c>
    </row>
    <row r="48" spans="1:11" ht="13.5" thickBot="1"/>
    <row r="49" spans="1:5">
      <c r="A49" s="8" t="s">
        <v>4</v>
      </c>
      <c r="B49" s="7" t="s">
        <v>3</v>
      </c>
      <c r="D49" s="30"/>
    </row>
    <row r="50" spans="1:5">
      <c r="A50" s="6" t="s">
        <v>0</v>
      </c>
      <c r="B50" s="5" t="s">
        <v>0</v>
      </c>
    </row>
    <row r="51" spans="1:5">
      <c r="A51" s="4" t="s">
        <v>31</v>
      </c>
      <c r="B51" s="3">
        <v>71.510000000000005</v>
      </c>
    </row>
    <row r="52" spans="1:5" ht="13.5" thickBot="1">
      <c r="A52" s="2" t="s">
        <v>32</v>
      </c>
      <c r="B52" s="1"/>
    </row>
    <row r="55" spans="1:5">
      <c r="A55" s="28" t="s">
        <v>33</v>
      </c>
    </row>
    <row r="56" spans="1:5" ht="13.5" thickBot="1"/>
    <row r="57" spans="1:5" ht="48">
      <c r="A57" s="8" t="s">
        <v>11</v>
      </c>
      <c r="B57" s="7" t="s">
        <v>10</v>
      </c>
      <c r="C57" s="7" t="s">
        <v>9</v>
      </c>
      <c r="D57" s="7" t="s">
        <v>8</v>
      </c>
      <c r="E57" s="16" t="s">
        <v>7</v>
      </c>
    </row>
    <row r="58" spans="1:5">
      <c r="A58" s="4"/>
      <c r="B58" s="3"/>
      <c r="C58" s="9"/>
      <c r="D58" s="3"/>
      <c r="E58" s="13"/>
    </row>
    <row r="59" spans="1:5">
      <c r="A59" s="4" t="s">
        <v>6</v>
      </c>
      <c r="B59" s="3">
        <v>405.49</v>
      </c>
      <c r="C59" s="15">
        <v>64.069999999999993</v>
      </c>
      <c r="D59" s="14">
        <v>18.43</v>
      </c>
      <c r="E59" s="13">
        <f>+B59+C59+D59</f>
        <v>487.99</v>
      </c>
    </row>
    <row r="60" spans="1:5">
      <c r="A60" s="4"/>
      <c r="B60" s="3"/>
      <c r="C60" s="9"/>
      <c r="D60" s="3"/>
      <c r="E60" s="13"/>
    </row>
    <row r="61" spans="1:5">
      <c r="A61" s="4" t="s">
        <v>5</v>
      </c>
      <c r="B61" s="3">
        <v>73.94</v>
      </c>
      <c r="C61" s="9">
        <v>0</v>
      </c>
      <c r="D61" s="3">
        <v>0</v>
      </c>
      <c r="E61" s="13">
        <f>+B61+C61</f>
        <v>73.94</v>
      </c>
    </row>
    <row r="62" spans="1:5" ht="13.5" thickBot="1">
      <c r="A62" s="2"/>
      <c r="B62" s="1"/>
      <c r="C62" s="12"/>
      <c r="D62" s="1"/>
      <c r="E62" s="11"/>
    </row>
    <row r="64" spans="1:5">
      <c r="A64" s="10" t="s">
        <v>25</v>
      </c>
    </row>
    <row r="66" spans="1:5" ht="13.5" thickBot="1"/>
    <row r="67" spans="1:5">
      <c r="A67" s="8" t="s">
        <v>4</v>
      </c>
      <c r="B67" s="7" t="s">
        <v>3</v>
      </c>
    </row>
    <row r="68" spans="1:5">
      <c r="A68" s="6" t="s">
        <v>0</v>
      </c>
      <c r="B68" s="5" t="s">
        <v>0</v>
      </c>
    </row>
    <row r="69" spans="1:5">
      <c r="A69" s="4" t="s">
        <v>31</v>
      </c>
      <c r="B69" s="3">
        <v>71.510000000000005</v>
      </c>
    </row>
    <row r="70" spans="1:5" ht="13.5" thickBot="1">
      <c r="A70" s="2" t="s">
        <v>32</v>
      </c>
      <c r="B70" s="1"/>
    </row>
    <row r="73" spans="1:5">
      <c r="A73" s="28" t="s">
        <v>36</v>
      </c>
    </row>
    <row r="74" spans="1:5" ht="13.5" thickBot="1"/>
    <row r="75" spans="1:5" ht="48">
      <c r="A75" s="8" t="s">
        <v>11</v>
      </c>
      <c r="B75" s="7" t="s">
        <v>10</v>
      </c>
      <c r="C75" s="7" t="s">
        <v>9</v>
      </c>
      <c r="D75" s="7" t="s">
        <v>8</v>
      </c>
      <c r="E75" s="16" t="s">
        <v>7</v>
      </c>
    </row>
    <row r="76" spans="1:5">
      <c r="A76" s="4"/>
      <c r="B76" s="3"/>
      <c r="C76" s="9"/>
      <c r="D76" s="3"/>
      <c r="E76" s="13"/>
    </row>
    <row r="77" spans="1:5">
      <c r="A77" s="4" t="s">
        <v>6</v>
      </c>
      <c r="B77" s="3">
        <v>417.65561227991361</v>
      </c>
      <c r="C77" s="15">
        <v>68.412602711800716</v>
      </c>
      <c r="D77" s="14">
        <v>19.681456054062068</v>
      </c>
      <c r="E77" s="13">
        <f>+B77+C77+D77</f>
        <v>505.74967104577638</v>
      </c>
    </row>
    <row r="78" spans="1:5">
      <c r="A78" s="4"/>
      <c r="B78" s="3"/>
      <c r="C78" s="9"/>
      <c r="D78" s="3"/>
      <c r="E78" s="13"/>
    </row>
    <row r="79" spans="1:5">
      <c r="A79" s="4" t="s">
        <v>5</v>
      </c>
      <c r="B79" s="3">
        <v>76.156655472619647</v>
      </c>
      <c r="C79" s="9">
        <v>0</v>
      </c>
      <c r="D79" s="3">
        <v>0</v>
      </c>
      <c r="E79" s="13">
        <f>+B79+C79</f>
        <v>76.156655472619647</v>
      </c>
    </row>
    <row r="80" spans="1:5" ht="13.5" thickBot="1">
      <c r="A80" s="2"/>
      <c r="B80" s="1"/>
      <c r="C80" s="12"/>
      <c r="D80" s="1"/>
      <c r="E80" s="11"/>
    </row>
    <row r="83" spans="1:29">
      <c r="A83" s="28" t="s">
        <v>34</v>
      </c>
    </row>
    <row r="84" spans="1:29" ht="13.5" thickBot="1"/>
    <row r="85" spans="1:29" ht="48">
      <c r="A85" s="8" t="s">
        <v>11</v>
      </c>
      <c r="B85" s="7" t="s">
        <v>10</v>
      </c>
      <c r="C85" s="7" t="s">
        <v>9</v>
      </c>
      <c r="D85" s="7" t="s">
        <v>8</v>
      </c>
      <c r="E85" s="16" t="s">
        <v>7</v>
      </c>
    </row>
    <row r="86" spans="1:29">
      <c r="A86" s="4"/>
      <c r="B86" s="3"/>
      <c r="C86" s="9"/>
      <c r="D86" s="3"/>
      <c r="E86" s="13"/>
    </row>
    <row r="87" spans="1:29">
      <c r="A87" s="4" t="s">
        <v>6</v>
      </c>
      <c r="B87" s="3">
        <v>430.18528064831105</v>
      </c>
      <c r="C87" s="15">
        <v>72.346327400000007</v>
      </c>
      <c r="D87" s="14">
        <v>20.854600000000001</v>
      </c>
      <c r="E87" s="13">
        <f>+B87+C87+D87</f>
        <v>523.386208048311</v>
      </c>
    </row>
    <row r="88" spans="1:29">
      <c r="A88" s="4"/>
      <c r="B88" s="3"/>
      <c r="C88" s="9"/>
      <c r="D88" s="3"/>
      <c r="E88" s="13"/>
    </row>
    <row r="89" spans="1:29">
      <c r="A89" s="4" t="s">
        <v>5</v>
      </c>
      <c r="B89" s="3">
        <v>78.441355136798236</v>
      </c>
      <c r="C89" s="9">
        <v>0</v>
      </c>
      <c r="D89" s="3">
        <v>0</v>
      </c>
      <c r="E89" s="13">
        <f>+B89+C89</f>
        <v>78.441355136798236</v>
      </c>
      <c r="R89">
        <v>2020</v>
      </c>
      <c r="W89">
        <v>2021</v>
      </c>
      <c r="AC89">
        <v>2022</v>
      </c>
    </row>
    <row r="90" spans="1:29" ht="13.5" thickBot="1">
      <c r="A90" s="2"/>
      <c r="B90" s="1"/>
      <c r="C90" s="12"/>
      <c r="D90" s="1"/>
      <c r="E90" s="11"/>
    </row>
    <row r="91" spans="1:29">
      <c r="B91" s="34">
        <f>+B87/B77-1</f>
        <v>3.0000000000000027E-2</v>
      </c>
      <c r="C91" s="35">
        <f>+C87/C77-1</f>
        <v>5.7500000471707668E-2</v>
      </c>
      <c r="D91" s="35">
        <f>+D87/D77-1</f>
        <v>5.9606562782523742E-2</v>
      </c>
    </row>
    <row r="93" spans="1:29">
      <c r="A93" s="28" t="s">
        <v>37</v>
      </c>
      <c r="B93" s="37">
        <v>0.03</v>
      </c>
    </row>
    <row r="94" spans="1:29" ht="13.5" thickBot="1"/>
    <row r="95" spans="1:29" ht="48">
      <c r="A95" s="8" t="s">
        <v>11</v>
      </c>
      <c r="B95" s="7" t="s">
        <v>10</v>
      </c>
      <c r="C95" s="7" t="s">
        <v>9</v>
      </c>
      <c r="D95" s="7" t="s">
        <v>8</v>
      </c>
      <c r="E95" s="16" t="s">
        <v>7</v>
      </c>
    </row>
    <row r="96" spans="1:29">
      <c r="A96" s="4"/>
      <c r="B96" s="3"/>
      <c r="C96" s="9"/>
      <c r="D96" s="3"/>
      <c r="E96" s="13"/>
    </row>
    <row r="97" spans="1:13">
      <c r="A97" s="4" t="s">
        <v>38</v>
      </c>
      <c r="B97" s="3">
        <f>+B87*(1+B93)+0.01</f>
        <v>443.10083906776038</v>
      </c>
      <c r="C97" s="15">
        <f>+C87*(1+B93)</f>
        <v>74.516717222000011</v>
      </c>
      <c r="D97" s="15">
        <v>21.71</v>
      </c>
      <c r="E97" s="13">
        <f>+B97+C97+D97</f>
        <v>539.32755628976042</v>
      </c>
      <c r="G97" s="38"/>
    </row>
    <row r="98" spans="1:13">
      <c r="A98" s="4"/>
      <c r="B98" s="3"/>
      <c r="C98" s="9"/>
      <c r="D98" s="3"/>
      <c r="E98" s="13"/>
    </row>
    <row r="99" spans="1:13">
      <c r="A99" s="4" t="s">
        <v>5</v>
      </c>
      <c r="B99" s="3">
        <f>+B89*(1+B93)</f>
        <v>80.794595790902179</v>
      </c>
      <c r="C99" s="9">
        <v>0</v>
      </c>
      <c r="D99" s="3">
        <v>0</v>
      </c>
      <c r="E99" s="36">
        <f>+B99+C99</f>
        <v>80.794595790902179</v>
      </c>
    </row>
    <row r="100" spans="1:13" ht="13.5" thickBot="1">
      <c r="A100" s="2"/>
      <c r="B100" s="1"/>
      <c r="C100" s="12"/>
      <c r="D100" s="1"/>
      <c r="E100" s="11"/>
    </row>
    <row r="103" spans="1:13">
      <c r="A103" s="28" t="s">
        <v>39</v>
      </c>
      <c r="B103" s="37">
        <v>0.03</v>
      </c>
      <c r="C103" s="50">
        <v>3.27E-2</v>
      </c>
      <c r="F103" s="64">
        <f>+C97*(1+C103)</f>
        <v>76.953413875159413</v>
      </c>
      <c r="M103">
        <v>2019</v>
      </c>
    </row>
    <row r="104" spans="1:13" ht="13.5" thickBot="1"/>
    <row r="105" spans="1:13" ht="48">
      <c r="A105" s="8" t="s">
        <v>11</v>
      </c>
      <c r="B105" s="7" t="s">
        <v>10</v>
      </c>
      <c r="C105" s="7" t="s">
        <v>9</v>
      </c>
      <c r="D105" s="7" t="s">
        <v>8</v>
      </c>
      <c r="E105" s="16" t="s">
        <v>7</v>
      </c>
    </row>
    <row r="106" spans="1:13">
      <c r="A106" s="4"/>
      <c r="B106" s="3"/>
      <c r="C106" s="9"/>
      <c r="D106" s="3"/>
      <c r="E106" s="13"/>
    </row>
    <row r="107" spans="1:13">
      <c r="A107" s="4" t="s">
        <v>38</v>
      </c>
      <c r="B107" s="48">
        <f>+B97*(1+B103)+0.01</f>
        <v>456.40386423979317</v>
      </c>
      <c r="C107" s="49">
        <v>77.569999999999993</v>
      </c>
      <c r="D107" s="49">
        <f>+D97*(1+C103)</f>
        <v>22.419916999999998</v>
      </c>
      <c r="E107" s="13">
        <f>+B107+C107+D107</f>
        <v>556.39378123979304</v>
      </c>
    </row>
    <row r="108" spans="1:13">
      <c r="A108" s="4"/>
      <c r="B108" s="3"/>
      <c r="C108" s="9"/>
      <c r="D108" s="3"/>
      <c r="E108" s="13"/>
    </row>
    <row r="109" spans="1:13">
      <c r="A109" s="4" t="s">
        <v>5</v>
      </c>
      <c r="B109" s="3">
        <f>+B99*(1+B103)</f>
        <v>83.218433664629245</v>
      </c>
      <c r="C109" s="9">
        <v>0</v>
      </c>
      <c r="D109" s="3">
        <v>0</v>
      </c>
      <c r="E109" s="36">
        <f>+B109+C109</f>
        <v>83.218433664629245</v>
      </c>
    </row>
    <row r="110" spans="1:13" ht="13.5" thickBot="1">
      <c r="A110" s="2"/>
      <c r="B110" s="1"/>
      <c r="C110" s="12"/>
      <c r="D110" s="1"/>
      <c r="E110" s="11"/>
    </row>
    <row r="113" spans="1:26">
      <c r="A113" s="28" t="s">
        <v>47</v>
      </c>
      <c r="B113" s="37">
        <v>0.03</v>
      </c>
      <c r="C113" s="50">
        <v>3.8399999999999997E-2</v>
      </c>
    </row>
    <row r="114" spans="1:26" ht="13.5" thickBot="1"/>
    <row r="115" spans="1:26" ht="48">
      <c r="A115" s="8" t="s">
        <v>11</v>
      </c>
      <c r="B115" s="7" t="s">
        <v>10</v>
      </c>
      <c r="C115" s="7" t="s">
        <v>9</v>
      </c>
      <c r="D115" s="7" t="s">
        <v>8</v>
      </c>
      <c r="E115" s="16" t="s">
        <v>7</v>
      </c>
    </row>
    <row r="116" spans="1:26">
      <c r="A116" s="4"/>
      <c r="B116" s="3"/>
      <c r="C116" s="9"/>
      <c r="D116" s="3"/>
      <c r="E116" s="13"/>
    </row>
    <row r="117" spans="1:26">
      <c r="A117" s="4" t="s">
        <v>38</v>
      </c>
      <c r="B117" s="61">
        <f>470.08</f>
        <v>470.08</v>
      </c>
      <c r="C117" s="62">
        <v>80.52</v>
      </c>
      <c r="D117" s="49">
        <f>+D107*(1+C113)</f>
        <v>23.280841812799999</v>
      </c>
      <c r="E117" s="13">
        <f>+B117+C117+D117</f>
        <v>573.88084181279999</v>
      </c>
    </row>
    <row r="118" spans="1:26">
      <c r="A118" s="4"/>
      <c r="B118" s="3"/>
      <c r="C118" s="9"/>
      <c r="D118" s="3"/>
      <c r="E118" s="13"/>
    </row>
    <row r="119" spans="1:26">
      <c r="A119" s="4" t="s">
        <v>5</v>
      </c>
      <c r="B119" s="63">
        <f>+B109*(1+B113)</f>
        <v>85.714986674568124</v>
      </c>
      <c r="C119" s="9">
        <v>0</v>
      </c>
      <c r="D119" s="3">
        <v>0</v>
      </c>
      <c r="E119" s="36">
        <f>+B119+C119</f>
        <v>85.714986674568124</v>
      </c>
    </row>
    <row r="120" spans="1:26" ht="13.5" thickBot="1">
      <c r="A120" s="2"/>
      <c r="B120" s="1"/>
      <c r="C120" s="12"/>
      <c r="D120" s="1"/>
      <c r="E120" s="11"/>
    </row>
    <row r="121" spans="1:26">
      <c r="V121">
        <f>19.743*1.03</f>
        <v>20.335290000000001</v>
      </c>
    </row>
    <row r="123" spans="1:26">
      <c r="A123" s="28" t="s">
        <v>48</v>
      </c>
      <c r="B123" s="37">
        <v>0.03</v>
      </c>
      <c r="C123" s="50">
        <v>1.49E-2</v>
      </c>
      <c r="G123" s="30">
        <f>+C107*(1+C113)</f>
        <v>80.548687999999999</v>
      </c>
    </row>
    <row r="124" spans="1:26" ht="13.5" thickBot="1"/>
    <row r="125" spans="1:26" ht="48">
      <c r="A125" s="8" t="s">
        <v>11</v>
      </c>
      <c r="B125" s="7" t="s">
        <v>10</v>
      </c>
      <c r="C125" s="7" t="s">
        <v>9</v>
      </c>
      <c r="D125" s="7" t="s">
        <v>8</v>
      </c>
      <c r="E125" s="16" t="s">
        <v>7</v>
      </c>
    </row>
    <row r="126" spans="1:26">
      <c r="A126" s="4"/>
      <c r="B126" s="3"/>
      <c r="C126" s="9"/>
      <c r="D126" s="3"/>
      <c r="E126" s="13"/>
    </row>
    <row r="127" spans="1:26">
      <c r="A127" s="4" t="s">
        <v>38</v>
      </c>
      <c r="B127" s="48">
        <f>ROUND(470.08*(1+B123),2)</f>
        <v>484.18</v>
      </c>
      <c r="C127" s="66">
        <f>+C117*(1+C123)*0+81.82</f>
        <v>81.819999999999993</v>
      </c>
      <c r="D127" s="49">
        <v>23.631872385110903</v>
      </c>
      <c r="E127" s="13">
        <f>+B127+C127+D127</f>
        <v>589.63187238511091</v>
      </c>
      <c r="Y127">
        <f>80.52*1.0161</f>
        <v>81.816372000000001</v>
      </c>
      <c r="Z127">
        <v>81.819999999999993</v>
      </c>
    </row>
    <row r="128" spans="1:26">
      <c r="A128" s="4"/>
      <c r="B128" s="3"/>
      <c r="C128" s="9"/>
      <c r="D128" s="3"/>
      <c r="E128" s="13"/>
    </row>
    <row r="129" spans="1:6">
      <c r="A129" s="4" t="s">
        <v>5</v>
      </c>
      <c r="B129" s="3">
        <f>+B119*(1+B123)</f>
        <v>88.286436274805169</v>
      </c>
      <c r="C129" s="9">
        <v>0</v>
      </c>
      <c r="D129" s="3">
        <v>0</v>
      </c>
      <c r="E129" s="36">
        <f>+B129+C129</f>
        <v>88.286436274805169</v>
      </c>
    </row>
    <row r="130" spans="1:6" ht="13.5" thickBot="1">
      <c r="A130" s="2"/>
      <c r="B130" s="1"/>
      <c r="C130" s="12"/>
      <c r="D130" s="1"/>
      <c r="E130" s="11"/>
    </row>
    <row r="133" spans="1:6">
      <c r="A133" s="28" t="s">
        <v>57</v>
      </c>
      <c r="B133" s="37">
        <v>0.03</v>
      </c>
      <c r="C133" s="67">
        <v>2.5000000000000001E-2</v>
      </c>
    </row>
    <row r="134" spans="1:6" ht="13.5" thickBot="1"/>
    <row r="135" spans="1:6" ht="48">
      <c r="A135" s="8" t="s">
        <v>11</v>
      </c>
      <c r="B135" s="7" t="s">
        <v>10</v>
      </c>
      <c r="C135" s="7" t="s">
        <v>9</v>
      </c>
      <c r="D135" s="7" t="s">
        <v>8</v>
      </c>
      <c r="E135" s="16" t="s">
        <v>7</v>
      </c>
    </row>
    <row r="136" spans="1:6">
      <c r="A136" s="4"/>
      <c r="B136" s="3"/>
      <c r="C136" s="9"/>
      <c r="D136" s="3"/>
      <c r="E136" s="13"/>
    </row>
    <row r="137" spans="1:6">
      <c r="A137" s="4" t="s">
        <v>38</v>
      </c>
      <c r="B137" s="48">
        <f>484.18*(1+B133)</f>
        <v>498.7054</v>
      </c>
      <c r="C137" s="49">
        <f>+C127*(1+C133)</f>
        <v>83.865499999999983</v>
      </c>
      <c r="D137" s="49">
        <v>24.8749</v>
      </c>
      <c r="E137" s="13">
        <f>+B137+C137+D137</f>
        <v>607.44579999999996</v>
      </c>
      <c r="F137" s="68"/>
    </row>
    <row r="138" spans="1:6">
      <c r="A138" s="4"/>
      <c r="B138" s="3"/>
      <c r="C138" s="9"/>
      <c r="D138" s="3"/>
      <c r="E138" s="13"/>
    </row>
    <row r="139" spans="1:6">
      <c r="A139" s="4" t="s">
        <v>5</v>
      </c>
      <c r="B139" s="3">
        <f>+B129*(1+B133)</f>
        <v>90.935029363049324</v>
      </c>
      <c r="C139" s="9">
        <v>0</v>
      </c>
      <c r="D139" s="3">
        <v>0</v>
      </c>
      <c r="E139" s="36">
        <f>+B139+C139</f>
        <v>90.935029363049324</v>
      </c>
    </row>
    <row r="140" spans="1:6" ht="13.5" thickBot="1">
      <c r="A140" s="2"/>
      <c r="B140" s="1"/>
      <c r="C140" s="12"/>
      <c r="D140" s="1"/>
      <c r="E140" s="11"/>
    </row>
    <row r="143" spans="1:6">
      <c r="A143" s="28" t="s">
        <v>66</v>
      </c>
      <c r="B143" s="37">
        <v>0.03</v>
      </c>
      <c r="C143" s="67">
        <v>0.1172</v>
      </c>
    </row>
    <row r="144" spans="1:6" ht="13.5" thickBot="1"/>
    <row r="145" spans="1:5" ht="48">
      <c r="A145" s="8" t="s">
        <v>11</v>
      </c>
      <c r="B145" s="7" t="s">
        <v>10</v>
      </c>
      <c r="C145" s="7" t="s">
        <v>9</v>
      </c>
      <c r="D145" s="7" t="s">
        <v>8</v>
      </c>
      <c r="E145" s="16" t="s">
        <v>7</v>
      </c>
    </row>
    <row r="146" spans="1:5">
      <c r="A146" s="4"/>
      <c r="B146" s="3"/>
      <c r="C146" s="9"/>
      <c r="D146" s="3"/>
      <c r="E146" s="13"/>
    </row>
    <row r="147" spans="1:5">
      <c r="A147" s="4" t="s">
        <v>38</v>
      </c>
      <c r="B147" s="48">
        <v>513.66999999999996</v>
      </c>
      <c r="C147" s="49">
        <f>+C137*(1+C143)</f>
        <v>93.694536599999978</v>
      </c>
      <c r="D147" s="49">
        <v>27.99</v>
      </c>
      <c r="E147" s="13">
        <f>+B147+C147+D147</f>
        <v>635.35453659999996</v>
      </c>
    </row>
    <row r="148" spans="1:5">
      <c r="A148" s="4"/>
      <c r="B148" s="3"/>
      <c r="C148" s="9"/>
      <c r="D148" s="3"/>
      <c r="E148" s="13"/>
    </row>
    <row r="149" spans="1:5">
      <c r="A149" s="4" t="s">
        <v>5</v>
      </c>
      <c r="B149" s="3">
        <f>+B139*(1+B143)</f>
        <v>93.663080243940811</v>
      </c>
      <c r="C149" s="9">
        <v>0</v>
      </c>
      <c r="D149" s="3">
        <v>0</v>
      </c>
      <c r="E149" s="36">
        <f>+B149+C149</f>
        <v>93.663080243940811</v>
      </c>
    </row>
    <row r="150" spans="1:5" ht="13.5" thickBot="1">
      <c r="A150" s="2"/>
      <c r="B150" s="1"/>
      <c r="C150" s="12"/>
      <c r="D150" s="1"/>
      <c r="E150" s="11"/>
    </row>
    <row r="151" spans="1:5">
      <c r="C151">
        <v>2020</v>
      </c>
      <c r="D151">
        <v>20.54</v>
      </c>
    </row>
    <row r="152" spans="1:5">
      <c r="D152">
        <v>20.84</v>
      </c>
    </row>
    <row r="153" spans="1:5">
      <c r="D153">
        <v>21.94</v>
      </c>
    </row>
    <row r="154" spans="1:5">
      <c r="D154">
        <v>24.69</v>
      </c>
    </row>
  </sheetData>
  <pageMargins left="0.7" right="0.7" top="0.75" bottom="0.75" header="0.3" footer="0.3"/>
  <pageSetup orientation="portrait" horizontalDpi="4294967295" verticalDpi="4294967295" r:id="rId1"/>
  <drawing r:id="rId2"/>
  <legacyDrawing r:id="rId3"/>
</worksheet>
</file>

<file path=docMetadata/LabelInfo.xml><?xml version="1.0" encoding="utf-8"?>
<clbl:labelList xmlns:clbl="http://schemas.microsoft.com/office/2020/mipLabelMetadata">
  <clbl:label id="{a4305987-cf78-4f93-9d64-bf18af65397b}" enabled="0" method="" siteId="{a4305987-cf78-4f93-9d64-bf18af65397b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Cartagen</vt:lpstr>
      <vt:lpstr>Cartagena</vt:lpstr>
      <vt:lpstr>Barrancabermeja</vt:lpstr>
      <vt:lpstr>Otros Cargos</vt:lpstr>
      <vt:lpstr>Barrancabermeja!Área_de_impresión</vt:lpstr>
      <vt:lpstr>Cartagen!Área_de_impresión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Daniel Felipe Castaño Gomez (COPCO S.A.S)</cp:lastModifiedBy>
  <cp:lastPrinted>2013-06-19T20:41:42Z</cp:lastPrinted>
  <dcterms:created xsi:type="dcterms:W3CDTF">2013-01-03T20:05:54Z</dcterms:created>
  <dcterms:modified xsi:type="dcterms:W3CDTF">2025-05-05T15:12:36Z</dcterms:modified>
</cp:coreProperties>
</file>